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tables/table3.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mc:AlternateContent xmlns:mc="http://schemas.openxmlformats.org/markup-compatibility/2006">
    <mc:Choice Requires="x15">
      <x15ac:absPath xmlns:x15ac="http://schemas.microsoft.com/office/spreadsheetml/2010/11/ac" url="C:\Users\smacdurmon\Desktop\Blank Templates\"/>
    </mc:Choice>
  </mc:AlternateContent>
  <xr:revisionPtr revIDLastSave="0" documentId="13_ncr:1_{0D25E889-94D9-4FB1-88A0-88942E121405}" xr6:coauthVersionLast="45" xr6:coauthVersionMax="45" xr10:uidLastSave="{00000000-0000-0000-0000-000000000000}"/>
  <bookViews>
    <workbookView xWindow="57480" yWindow="-90" windowWidth="20730" windowHeight="11160" xr2:uid="{975DC647-DC8C-4E81-9F29-F63CE2F6119C}"/>
  </bookViews>
  <sheets>
    <sheet name="CBP Instructions" sheetId="38" r:id="rId1"/>
    <sheet name="FAQs" sheetId="40" r:id="rId2"/>
    <sheet name="Historical Comparison" sheetId="39" state="hidden" r:id="rId3"/>
    <sheet name="BMP Records" sheetId="13" r:id="rId4"/>
    <sheet name="Reference" sheetId="30" r:id="rId5"/>
    <sheet name="(H) Value Validation" sheetId="24" state="hidden" r:id="rId6"/>
  </sheets>
  <externalReferences>
    <externalReference r:id="rId7"/>
  </externalReferences>
  <definedNames>
    <definedName name="_2yr_End">'(H) Value Validation'!$B$13</definedName>
    <definedName name="_2yr_Start">'(H) Value Validation'!$B$12</definedName>
    <definedName name="_xlnm._FilterDatabase" localSheetId="4" hidden="1">Reference!$A$38:$G$100</definedName>
    <definedName name="_FYEnd">DATE(2020,6,30)</definedName>
    <definedName name="_FYStart">DATE(2019,7,1)</definedName>
    <definedName name="_ProtocolReductCalcYN">[1]Reference!$C$55:$C$56</definedName>
    <definedName name="_YN">'(H) Value Validation'!$A$16:$A$17</definedName>
    <definedName name="All_BMPStatus">Reference!$A$31:$A$35</definedName>
    <definedName name="BMPS_NutrientMgmtPlan">{"Nutrient Management Plan","Nutrient Management Plan High Risk Lawn","Nutrient Management Plan Low Risk Lawn"}</definedName>
    <definedName name="BMPs_ProtocolReductCalc">{"Urban Shoreline Erosion Control Non-Vegetated","Urban Shoreline Erosion Control Vegetated","Urban Shoreline Management","Urban Stream Restoration","Urban Stream Restoration Protocol"}</definedName>
    <definedName name="BMPsReq_RunoffStorage">{"Stormwater Performance Standard-Runoff Reduction","Stormwater Performance Standard-Stormwater Treatment","Filter Strip Runoff Reduction","Filter Strip Stormwater Treatment"}</definedName>
    <definedName name="_xlnm.Print_Area" localSheetId="3">'BMP Records'!$B:$AE</definedName>
    <definedName name="_xlnm.Print_Area" localSheetId="0">'CBP Instructions'!$A$1:$C$34</definedName>
    <definedName name="_xlnm.Print_Area" localSheetId="2">'Historical Comparison'!$B:$AC</definedName>
    <definedName name="_xlnm.Print_Area" localSheetId="4">Reference!$A$1:$C$35,Reference!$A$38:$E$101</definedName>
    <definedName name="_xlnm.Print_Titles" localSheetId="3">'BMP Records'!$1:$1</definedName>
    <definedName name="_xlnm.Print_Titles" localSheetId="0">'CBP Instructions'!$1:$2</definedName>
    <definedName name="_xlnm.Print_Titles" localSheetId="2">'Historical Comparison'!$1:$1</definedName>
    <definedName name="_xlnm.Print_Titles" localSheetId="4">Reference!$1:$1</definedName>
    <definedName name="Val_DateMax">'(H) Value Validation'!$D$3</definedName>
    <definedName name="Val_DateMin">'(H) Value Validation'!$D$2</definedName>
    <definedName name="Val_FIPSMax">'(H) Value Validation'!$L$3</definedName>
    <definedName name="Val_FIPSMin">'(H) Value Validation'!$L$2</definedName>
    <definedName name="Val_HUC10Max">'(H) Value Validation'!$J$3</definedName>
    <definedName name="Val_HUC10Min">'(H) Value Validation'!$J$2</definedName>
    <definedName name="Val_HUC12Max">'(H) Value Validation'!$K$3</definedName>
    <definedName name="Val_HUC12Min">'(H) Value Validation'!$K$2</definedName>
    <definedName name="Val_HUC8Max">'(H) Value Validation'!$I$3</definedName>
    <definedName name="Val_HUC8Min">'(H) Value Validation'!$I$2</definedName>
    <definedName name="Val_InspExp">'(H) Value Validation'!$B$10</definedName>
    <definedName name="Val_InspInit">'(H) Value Validation'!$B$11</definedName>
    <definedName name="Val_LatMax">'(H) Value Validation'!$G$3</definedName>
    <definedName name="Val_LatMin">'(H) Value Validation'!$G$2</definedName>
    <definedName name="Val_LongMax">'(H) Value Validation'!$H$3</definedName>
    <definedName name="Val_LongMin">'(H) Value Validation'!$H$2</definedName>
    <definedName name="Val_PhoneMax">'(H) Value Validation'!$C$3</definedName>
    <definedName name="Val_PhoneMin">'(H) Value Validation'!$C$2</definedName>
    <definedName name="Val_YearMax">'(H) Value Validation'!$E$3</definedName>
    <definedName name="Val_YearMin">'(H) Value Validation'!$E$2</definedName>
    <definedName name="Val_ZipMax">'(H) Value Validation'!$B$3</definedName>
    <definedName name="Val_ZipMin">'(H) Value Validation'!$B$2</definedName>
    <definedName name="WV_FacName">Reference!$A$23:$A$26</definedName>
    <definedName name="WV_MeasUnit" localSheetId="2">OFFSET('(H) Value Validation'!$Q$1, MATCH(Table124[Practice Name], '(H) Value Validation'!$Q:$Q, 0)-1,1, COUNTIF('(H) Value Validation'!$Q:$Q, Table124[Practice Name]),1)</definedName>
    <definedName name="WV_MeasUnit">OFFSET('(H) Value Validation'!$Q$1, MATCH(Table12[Practice Name], '(H) Value Validation'!$Q:$Q, 0)-1,1, COUNTIF('(H) Value Validation'!$Q:$Q, Table12[Practice Name]),1)</definedName>
    <definedName name="WV_PracticeName">Reference!$A$40:$A$100</definedName>
    <definedName name="WV_ProjectType">Reference!$A$5:$A$11</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 i="13" l="1"/>
  <c r="G3" i="13"/>
  <c r="G4" i="13"/>
  <c r="G5" i="13"/>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AF11" i="39" l="1"/>
  <c r="AF12" i="39"/>
  <c r="AF13" i="39"/>
  <c r="AF14" i="39"/>
  <c r="AF15" i="39"/>
  <c r="AF16" i="39"/>
  <c r="AF17" i="39"/>
  <c r="AF18" i="39"/>
  <c r="AF19" i="39"/>
  <c r="AF20" i="39"/>
  <c r="AF21" i="39"/>
  <c r="AF22" i="39"/>
  <c r="AF23" i="39"/>
  <c r="AF24" i="39"/>
  <c r="AF25" i="39"/>
  <c r="AF26" i="39"/>
  <c r="AF27" i="39"/>
  <c r="AF28" i="39"/>
  <c r="AF29" i="39"/>
  <c r="AF30" i="39"/>
  <c r="AF31" i="39"/>
  <c r="AF32" i="39"/>
  <c r="AF33" i="39"/>
  <c r="AF34" i="39"/>
  <c r="AF35" i="39"/>
  <c r="AF36" i="39"/>
  <c r="AF37" i="39"/>
  <c r="AF38" i="39"/>
  <c r="AF39" i="39"/>
  <c r="AF40" i="39"/>
  <c r="AF41" i="39"/>
  <c r="AF42" i="39"/>
  <c r="AF43" i="39"/>
  <c r="AF44" i="39"/>
  <c r="AF45" i="39"/>
  <c r="AF46" i="39"/>
  <c r="AF47" i="39"/>
  <c r="AF48" i="39"/>
  <c r="AF49" i="39"/>
  <c r="AF50" i="39"/>
  <c r="AF51" i="39"/>
  <c r="AF52" i="39"/>
  <c r="AF53" i="39"/>
  <c r="AF54" i="39"/>
  <c r="AF55" i="39"/>
  <c r="AF56" i="39"/>
  <c r="AF57" i="39"/>
  <c r="AF58" i="39"/>
  <c r="AF59" i="39"/>
  <c r="AF60" i="39"/>
  <c r="AF61" i="39"/>
  <c r="AF62" i="39"/>
  <c r="AF63" i="39"/>
  <c r="AF64" i="39"/>
  <c r="AF65" i="39"/>
  <c r="AF66" i="39"/>
  <c r="AF67" i="39"/>
  <c r="AF68" i="39"/>
  <c r="AF69" i="39"/>
  <c r="AF70" i="39"/>
  <c r="AF71" i="39"/>
  <c r="AF72" i="39"/>
  <c r="AF73" i="39"/>
  <c r="AF74" i="39"/>
  <c r="AF75" i="39"/>
  <c r="AF76" i="39"/>
  <c r="AF77" i="39"/>
  <c r="AF78" i="39"/>
  <c r="AF79" i="39"/>
  <c r="AF80" i="39"/>
  <c r="AF81" i="39"/>
  <c r="AF82" i="39"/>
  <c r="AF83" i="39"/>
  <c r="AF84" i="39"/>
  <c r="AF85" i="39"/>
  <c r="AF86" i="39"/>
  <c r="AF87" i="39"/>
  <c r="AF88" i="39"/>
  <c r="AF89" i="39"/>
  <c r="AF90" i="39"/>
  <c r="AF91" i="39"/>
  <c r="AF92" i="39"/>
  <c r="AF93" i="39"/>
  <c r="AF94" i="39"/>
  <c r="AF95" i="39"/>
  <c r="AF96" i="39"/>
  <c r="AG11" i="39"/>
  <c r="AG12" i="39"/>
  <c r="AG13" i="39"/>
  <c r="AG14" i="39"/>
  <c r="AG15" i="39"/>
  <c r="AG16" i="39"/>
  <c r="AG17" i="39"/>
  <c r="AG18" i="39"/>
  <c r="AG19" i="39"/>
  <c r="AG20" i="39"/>
  <c r="AG21" i="39"/>
  <c r="AG22" i="39"/>
  <c r="AG23" i="39"/>
  <c r="AG24" i="39"/>
  <c r="AG25" i="39"/>
  <c r="AG26" i="39"/>
  <c r="AG27" i="39"/>
  <c r="AG28" i="39"/>
  <c r="AG29" i="39"/>
  <c r="AG30" i="39"/>
  <c r="AG31" i="39"/>
  <c r="AG32" i="39"/>
  <c r="AG33" i="39"/>
  <c r="AG34" i="39"/>
  <c r="AG35" i="39"/>
  <c r="AG36" i="39"/>
  <c r="AG37" i="39"/>
  <c r="AG38" i="39"/>
  <c r="AG39" i="39"/>
  <c r="AG40" i="39"/>
  <c r="AG41" i="39"/>
  <c r="AG42" i="39"/>
  <c r="AG43" i="39"/>
  <c r="AG44" i="39"/>
  <c r="AG45" i="39"/>
  <c r="AG46" i="39"/>
  <c r="AG47" i="39"/>
  <c r="AG48" i="39"/>
  <c r="AG49" i="39"/>
  <c r="AG50" i="39"/>
  <c r="AG51" i="39"/>
  <c r="AG52" i="39"/>
  <c r="AG53" i="39"/>
  <c r="AG54" i="39"/>
  <c r="AG55" i="39"/>
  <c r="AG56" i="39"/>
  <c r="AG57" i="39"/>
  <c r="AG58" i="39"/>
  <c r="AG59" i="39"/>
  <c r="AG60" i="39"/>
  <c r="AG61" i="39"/>
  <c r="AG62" i="39"/>
  <c r="AG63" i="39"/>
  <c r="AG64" i="39"/>
  <c r="AG65" i="39"/>
  <c r="AG66" i="39"/>
  <c r="AG67" i="39"/>
  <c r="AG68" i="39"/>
  <c r="AG69" i="39"/>
  <c r="AG70" i="39"/>
  <c r="AG71" i="39"/>
  <c r="AG72" i="39"/>
  <c r="AG73" i="39"/>
  <c r="AG74" i="39"/>
  <c r="AG75" i="39"/>
  <c r="AG76" i="39"/>
  <c r="AG77" i="39"/>
  <c r="AG78" i="39"/>
  <c r="AG79" i="39"/>
  <c r="AG80" i="39"/>
  <c r="AG81" i="39"/>
  <c r="AG82" i="39"/>
  <c r="AG83" i="39"/>
  <c r="AG84" i="39"/>
  <c r="AG85" i="39"/>
  <c r="AG86" i="39"/>
  <c r="AG87" i="39"/>
  <c r="AG88" i="39"/>
  <c r="AG89" i="39"/>
  <c r="AG90" i="39"/>
  <c r="AG91" i="39"/>
  <c r="AG92" i="39"/>
  <c r="AG93" i="39"/>
  <c r="AG94" i="39"/>
  <c r="AG95" i="39"/>
  <c r="AG96" i="39"/>
  <c r="AH11" i="39"/>
  <c r="AH12" i="39"/>
  <c r="AH13" i="39"/>
  <c r="AH14" i="39"/>
  <c r="AH15" i="39"/>
  <c r="AH16" i="39"/>
  <c r="AH17" i="39"/>
  <c r="AH18" i="39"/>
  <c r="AH19" i="39"/>
  <c r="AH20" i="39"/>
  <c r="AH21" i="39"/>
  <c r="AH22" i="39"/>
  <c r="AH23" i="39"/>
  <c r="AH24" i="39"/>
  <c r="AH25" i="39"/>
  <c r="AH26" i="39"/>
  <c r="AH27" i="39"/>
  <c r="AH28" i="39"/>
  <c r="AH29" i="39"/>
  <c r="AH30" i="39"/>
  <c r="AH31" i="39"/>
  <c r="AH32" i="39"/>
  <c r="AH33" i="39"/>
  <c r="AH34" i="39"/>
  <c r="AH35" i="39"/>
  <c r="AH36" i="39"/>
  <c r="AH37" i="39"/>
  <c r="AH38" i="39"/>
  <c r="AH39" i="39"/>
  <c r="AH40" i="39"/>
  <c r="AH41" i="39"/>
  <c r="AH42" i="39"/>
  <c r="AH43" i="39"/>
  <c r="AH44" i="39"/>
  <c r="AH45" i="39"/>
  <c r="AH46" i="39"/>
  <c r="AH47" i="39"/>
  <c r="AH48" i="39"/>
  <c r="AH49" i="39"/>
  <c r="AH50" i="39"/>
  <c r="AH51" i="39"/>
  <c r="AH52" i="39"/>
  <c r="AH53" i="39"/>
  <c r="AH54" i="39"/>
  <c r="AH55" i="39"/>
  <c r="AH56" i="39"/>
  <c r="AH57" i="39"/>
  <c r="AH58" i="39"/>
  <c r="AH59" i="39"/>
  <c r="AH60" i="39"/>
  <c r="AH61" i="39"/>
  <c r="AH62" i="39"/>
  <c r="AH63" i="39"/>
  <c r="AH64" i="39"/>
  <c r="AH65" i="39"/>
  <c r="AH66" i="39"/>
  <c r="AH67" i="39"/>
  <c r="AH68" i="39"/>
  <c r="AH69" i="39"/>
  <c r="AH70" i="39"/>
  <c r="AH71" i="39"/>
  <c r="AH72" i="39"/>
  <c r="AH73" i="39"/>
  <c r="AH74" i="39"/>
  <c r="AH75" i="39"/>
  <c r="AH76" i="39"/>
  <c r="AH77" i="39"/>
  <c r="AH78" i="39"/>
  <c r="AH79" i="39"/>
  <c r="AH80" i="39"/>
  <c r="AH81" i="39"/>
  <c r="AH82" i="39"/>
  <c r="AH83" i="39"/>
  <c r="AH84" i="39"/>
  <c r="AH85" i="39"/>
  <c r="AH86" i="39"/>
  <c r="AH87" i="39"/>
  <c r="AH88" i="39"/>
  <c r="AH89" i="39"/>
  <c r="AH90" i="39"/>
  <c r="AH91" i="39"/>
  <c r="AH92" i="39"/>
  <c r="AH93" i="39"/>
  <c r="AH94" i="39"/>
  <c r="AH95" i="39"/>
  <c r="AH96" i="39"/>
  <c r="AI11" i="39"/>
  <c r="AI12" i="39"/>
  <c r="AI13" i="39"/>
  <c r="AI14" i="39"/>
  <c r="AI15" i="39"/>
  <c r="AI16" i="39"/>
  <c r="AI17" i="39"/>
  <c r="AI18" i="39"/>
  <c r="AI19" i="39"/>
  <c r="AI20" i="39"/>
  <c r="AI21" i="39"/>
  <c r="AI22" i="39"/>
  <c r="AI23" i="39"/>
  <c r="AI24" i="39"/>
  <c r="AI25" i="39"/>
  <c r="AI26" i="39"/>
  <c r="AI27" i="39"/>
  <c r="AI28" i="39"/>
  <c r="AI29" i="39"/>
  <c r="AI30" i="39"/>
  <c r="AI31" i="39"/>
  <c r="AI32" i="39"/>
  <c r="AI33" i="39"/>
  <c r="AI34" i="39"/>
  <c r="AI35" i="39"/>
  <c r="AI36" i="39"/>
  <c r="AI37" i="39"/>
  <c r="AI38" i="39"/>
  <c r="AI39" i="39"/>
  <c r="AI40" i="39"/>
  <c r="AI41" i="39"/>
  <c r="AI42" i="39"/>
  <c r="AI43" i="39"/>
  <c r="AI44" i="39"/>
  <c r="AI45" i="39"/>
  <c r="AI46" i="39"/>
  <c r="AI47" i="39"/>
  <c r="AI48" i="39"/>
  <c r="AI49" i="39"/>
  <c r="AI50" i="39"/>
  <c r="AI51" i="39"/>
  <c r="AI52" i="39"/>
  <c r="AI53" i="39"/>
  <c r="AI54" i="39"/>
  <c r="AI55" i="39"/>
  <c r="AI56" i="39"/>
  <c r="AI57" i="39"/>
  <c r="AI58" i="39"/>
  <c r="AI59" i="39"/>
  <c r="AI60" i="39"/>
  <c r="AI61" i="39"/>
  <c r="AI62" i="39"/>
  <c r="AI63" i="39"/>
  <c r="AI64" i="39"/>
  <c r="AI65" i="39"/>
  <c r="AI66" i="39"/>
  <c r="AI67" i="39"/>
  <c r="AI68" i="39"/>
  <c r="AI69" i="39"/>
  <c r="AI70" i="39"/>
  <c r="AI71" i="39"/>
  <c r="AI72" i="39"/>
  <c r="AI73" i="39"/>
  <c r="AI74" i="39"/>
  <c r="AI75" i="39"/>
  <c r="AI76" i="39"/>
  <c r="AI77" i="39"/>
  <c r="AI78" i="39"/>
  <c r="AI79" i="39"/>
  <c r="AI80" i="39"/>
  <c r="AI81" i="39"/>
  <c r="AI82" i="39"/>
  <c r="AI83" i="39"/>
  <c r="AI84" i="39"/>
  <c r="AI85" i="39"/>
  <c r="AI86" i="39"/>
  <c r="AI87" i="39"/>
  <c r="AI88" i="39"/>
  <c r="AI89" i="39"/>
  <c r="AI90" i="39"/>
  <c r="AI91" i="39"/>
  <c r="AI92" i="39"/>
  <c r="AI93" i="39"/>
  <c r="AI94" i="39"/>
  <c r="AI95" i="39"/>
  <c r="AI96" i="39"/>
  <c r="AJ11" i="39"/>
  <c r="AJ12" i="39"/>
  <c r="AJ13" i="39"/>
  <c r="AJ14" i="39"/>
  <c r="AJ15" i="39"/>
  <c r="AJ16" i="39"/>
  <c r="AJ17" i="39"/>
  <c r="AJ18" i="39"/>
  <c r="AJ19" i="39"/>
  <c r="AJ20" i="39"/>
  <c r="AJ21" i="39"/>
  <c r="AJ22" i="39"/>
  <c r="AJ23" i="39"/>
  <c r="AJ24" i="39"/>
  <c r="AJ25" i="39"/>
  <c r="AJ26" i="39"/>
  <c r="AJ27" i="39"/>
  <c r="AJ28" i="39"/>
  <c r="AJ29" i="39"/>
  <c r="AJ30" i="39"/>
  <c r="AJ31" i="39"/>
  <c r="AJ32" i="39"/>
  <c r="AJ33" i="39"/>
  <c r="AJ34" i="39"/>
  <c r="AJ35" i="39"/>
  <c r="AJ36" i="39"/>
  <c r="AJ37" i="39"/>
  <c r="AJ38" i="39"/>
  <c r="AJ39" i="39"/>
  <c r="AJ40" i="39"/>
  <c r="AJ41" i="39"/>
  <c r="AJ42" i="39"/>
  <c r="AJ43" i="39"/>
  <c r="AJ44" i="39"/>
  <c r="AJ45" i="39"/>
  <c r="AJ46" i="39"/>
  <c r="AJ47" i="39"/>
  <c r="AJ48" i="39"/>
  <c r="AJ49" i="39"/>
  <c r="AJ50" i="39"/>
  <c r="AJ51" i="39"/>
  <c r="AJ52" i="39"/>
  <c r="AJ53" i="39"/>
  <c r="AJ54" i="39"/>
  <c r="AJ55" i="39"/>
  <c r="AJ56" i="39"/>
  <c r="AJ57" i="39"/>
  <c r="AJ58" i="39"/>
  <c r="AJ59" i="39"/>
  <c r="AJ60" i="39"/>
  <c r="AJ61" i="39"/>
  <c r="AJ62" i="39"/>
  <c r="AJ63" i="39"/>
  <c r="AJ64" i="39"/>
  <c r="AJ65" i="39"/>
  <c r="AJ66" i="39"/>
  <c r="AJ67" i="39"/>
  <c r="AJ68" i="39"/>
  <c r="AJ69" i="39"/>
  <c r="AJ70" i="39"/>
  <c r="AJ71" i="39"/>
  <c r="AJ72" i="39"/>
  <c r="AJ73" i="39"/>
  <c r="AJ74" i="39"/>
  <c r="AJ75" i="39"/>
  <c r="AJ76" i="39"/>
  <c r="AJ77" i="39"/>
  <c r="AJ78" i="39"/>
  <c r="AJ79" i="39"/>
  <c r="AJ80" i="39"/>
  <c r="AJ81" i="39"/>
  <c r="AJ82" i="39"/>
  <c r="AJ83" i="39"/>
  <c r="AJ84" i="39"/>
  <c r="AJ85" i="39"/>
  <c r="AJ86" i="39"/>
  <c r="AJ87" i="39"/>
  <c r="AJ88" i="39"/>
  <c r="AJ89" i="39"/>
  <c r="AJ90" i="39"/>
  <c r="AJ91" i="39"/>
  <c r="AJ92" i="39"/>
  <c r="AJ93" i="39"/>
  <c r="AJ94" i="39"/>
  <c r="AJ95" i="39"/>
  <c r="AJ96" i="39"/>
  <c r="AK11" i="39"/>
  <c r="AK12" i="39"/>
  <c r="AK13" i="39"/>
  <c r="AK14" i="39"/>
  <c r="AK15" i="39"/>
  <c r="AK16" i="39"/>
  <c r="AK17" i="39"/>
  <c r="AK18" i="39"/>
  <c r="AK19" i="39"/>
  <c r="AK20" i="39"/>
  <c r="AK21" i="39"/>
  <c r="AK22" i="39"/>
  <c r="AK23" i="39"/>
  <c r="AK24" i="39"/>
  <c r="AK25" i="39"/>
  <c r="AK26" i="39"/>
  <c r="AK27" i="39"/>
  <c r="AK28" i="39"/>
  <c r="AK29" i="39"/>
  <c r="AK30" i="39"/>
  <c r="AK31" i="39"/>
  <c r="AK32" i="39"/>
  <c r="AK33" i="39"/>
  <c r="AK34" i="39"/>
  <c r="AK35" i="39"/>
  <c r="AK36" i="39"/>
  <c r="AK37" i="39"/>
  <c r="AK38" i="39"/>
  <c r="AK39" i="39"/>
  <c r="AK40" i="39"/>
  <c r="AK41" i="39"/>
  <c r="AK42" i="39"/>
  <c r="AK43" i="39"/>
  <c r="AK44" i="39"/>
  <c r="AK45" i="39"/>
  <c r="AK46" i="39"/>
  <c r="AK47" i="39"/>
  <c r="AK48" i="39"/>
  <c r="AK49" i="39"/>
  <c r="AK50" i="39"/>
  <c r="AK51" i="39"/>
  <c r="AK52" i="39"/>
  <c r="AK53" i="39"/>
  <c r="AK54" i="39"/>
  <c r="AK55" i="39"/>
  <c r="AK56" i="39"/>
  <c r="AK57" i="39"/>
  <c r="AK58" i="39"/>
  <c r="AK59" i="39"/>
  <c r="AK60" i="39"/>
  <c r="AK61" i="39"/>
  <c r="AK62" i="39"/>
  <c r="AK63" i="39"/>
  <c r="AK64" i="39"/>
  <c r="AK65" i="39"/>
  <c r="AK66" i="39"/>
  <c r="AK67" i="39"/>
  <c r="AK68" i="39"/>
  <c r="AK69" i="39"/>
  <c r="AK70" i="39"/>
  <c r="AK71" i="39"/>
  <c r="AK72" i="39"/>
  <c r="AK73" i="39"/>
  <c r="AK74" i="39"/>
  <c r="AK75" i="39"/>
  <c r="AK76" i="39"/>
  <c r="AK77" i="39"/>
  <c r="AK78" i="39"/>
  <c r="AK79" i="39"/>
  <c r="AK80" i="39"/>
  <c r="AK81" i="39"/>
  <c r="AK82" i="39"/>
  <c r="AK83" i="39"/>
  <c r="AK84" i="39"/>
  <c r="AK85" i="39"/>
  <c r="AK86" i="39"/>
  <c r="AK87" i="39"/>
  <c r="AK88" i="39"/>
  <c r="AK89" i="39"/>
  <c r="AK90" i="39"/>
  <c r="AK91" i="39"/>
  <c r="AK92" i="39"/>
  <c r="AK93" i="39"/>
  <c r="AK94" i="39"/>
  <c r="AK95" i="39"/>
  <c r="AK96" i="39"/>
  <c r="AL11" i="39"/>
  <c r="AL12" i="39"/>
  <c r="AL13" i="39"/>
  <c r="AL14" i="39"/>
  <c r="AL15" i="39"/>
  <c r="AL16" i="39"/>
  <c r="AL17" i="39"/>
  <c r="AL18" i="39"/>
  <c r="AL19" i="39"/>
  <c r="AL20" i="39"/>
  <c r="AL21" i="39"/>
  <c r="AL22" i="39"/>
  <c r="AL23" i="39"/>
  <c r="AL24" i="39"/>
  <c r="AL25" i="39"/>
  <c r="AL26" i="39"/>
  <c r="AL27" i="39"/>
  <c r="AL28" i="39"/>
  <c r="AL29" i="39"/>
  <c r="AL30" i="39"/>
  <c r="AL31" i="39"/>
  <c r="AL32" i="39"/>
  <c r="AL33" i="39"/>
  <c r="AL34" i="39"/>
  <c r="AL35" i="39"/>
  <c r="AL36" i="39"/>
  <c r="AL37" i="39"/>
  <c r="AL38" i="39"/>
  <c r="AL39" i="39"/>
  <c r="AL40" i="39"/>
  <c r="AL41" i="39"/>
  <c r="AL42" i="39"/>
  <c r="AL43" i="39"/>
  <c r="AL44" i="39"/>
  <c r="AL45" i="39"/>
  <c r="AL46" i="39"/>
  <c r="AL47" i="39"/>
  <c r="AL48" i="39"/>
  <c r="AL49" i="39"/>
  <c r="AL50" i="39"/>
  <c r="AL51" i="39"/>
  <c r="AL52" i="39"/>
  <c r="AL53" i="39"/>
  <c r="AL54" i="39"/>
  <c r="AL55" i="39"/>
  <c r="AL56" i="39"/>
  <c r="AL57" i="39"/>
  <c r="AL58" i="39"/>
  <c r="AL59" i="39"/>
  <c r="AL60" i="39"/>
  <c r="AL61" i="39"/>
  <c r="AL62" i="39"/>
  <c r="AL63" i="39"/>
  <c r="AL64" i="39"/>
  <c r="AL65" i="39"/>
  <c r="AL66" i="39"/>
  <c r="AL67" i="39"/>
  <c r="AL68" i="39"/>
  <c r="AL69" i="39"/>
  <c r="AL70" i="39"/>
  <c r="AL71" i="39"/>
  <c r="AL72" i="39"/>
  <c r="AL73" i="39"/>
  <c r="AL74" i="39"/>
  <c r="AL75" i="39"/>
  <c r="AL76" i="39"/>
  <c r="AL77" i="39"/>
  <c r="AL78" i="39"/>
  <c r="AL79" i="39"/>
  <c r="AL80" i="39"/>
  <c r="AL81" i="39"/>
  <c r="AL82" i="39"/>
  <c r="AL83" i="39"/>
  <c r="AL84" i="39"/>
  <c r="AL85" i="39"/>
  <c r="AL86" i="39"/>
  <c r="AL87" i="39"/>
  <c r="AL88" i="39"/>
  <c r="AL89" i="39"/>
  <c r="AL90" i="39"/>
  <c r="AL91" i="39"/>
  <c r="AL92" i="39"/>
  <c r="AL93" i="39"/>
  <c r="AL94" i="39"/>
  <c r="AL95" i="39"/>
  <c r="AL96" i="39"/>
  <c r="AM11" i="39"/>
  <c r="AM12" i="39"/>
  <c r="AM13" i="39"/>
  <c r="AM14" i="39"/>
  <c r="AM15" i="39"/>
  <c r="AM16" i="39"/>
  <c r="AM17" i="39"/>
  <c r="AM18" i="39"/>
  <c r="AM19" i="39"/>
  <c r="AM20" i="39"/>
  <c r="AM21" i="39"/>
  <c r="AM22" i="39"/>
  <c r="AM23" i="39"/>
  <c r="AM24" i="39"/>
  <c r="AM25" i="39"/>
  <c r="AM26" i="39"/>
  <c r="AM27" i="39"/>
  <c r="AM28" i="39"/>
  <c r="AM29" i="39"/>
  <c r="AM30" i="39"/>
  <c r="AM31" i="39"/>
  <c r="AM32" i="39"/>
  <c r="AM33" i="39"/>
  <c r="AM34" i="39"/>
  <c r="AM35" i="39"/>
  <c r="AM36" i="39"/>
  <c r="AM37" i="39"/>
  <c r="AM38" i="39"/>
  <c r="AM39" i="39"/>
  <c r="AM40" i="39"/>
  <c r="AM41" i="39"/>
  <c r="AM42" i="39"/>
  <c r="AM43" i="39"/>
  <c r="AM44" i="39"/>
  <c r="AM45" i="39"/>
  <c r="AM46" i="39"/>
  <c r="AM47" i="39"/>
  <c r="AM48" i="39"/>
  <c r="AM49" i="39"/>
  <c r="AM50" i="39"/>
  <c r="AM51" i="39"/>
  <c r="AM52" i="39"/>
  <c r="AM53" i="39"/>
  <c r="AM54" i="39"/>
  <c r="AM55" i="39"/>
  <c r="AM56" i="39"/>
  <c r="AM57" i="39"/>
  <c r="AM58" i="39"/>
  <c r="AM59" i="39"/>
  <c r="AM60" i="39"/>
  <c r="AM61" i="39"/>
  <c r="AM62" i="39"/>
  <c r="AM63" i="39"/>
  <c r="AM64" i="39"/>
  <c r="AM65" i="39"/>
  <c r="AM66" i="39"/>
  <c r="AM67" i="39"/>
  <c r="AM68" i="39"/>
  <c r="AM69" i="39"/>
  <c r="AM70" i="39"/>
  <c r="AM71" i="39"/>
  <c r="AM72" i="39"/>
  <c r="AM73" i="39"/>
  <c r="AM74" i="39"/>
  <c r="AM75" i="39"/>
  <c r="AM76" i="39"/>
  <c r="AM77" i="39"/>
  <c r="AM78" i="39"/>
  <c r="AM79" i="39"/>
  <c r="AM80" i="39"/>
  <c r="AM81" i="39"/>
  <c r="AM82" i="39"/>
  <c r="AM83" i="39"/>
  <c r="AM84" i="39"/>
  <c r="AM85" i="39"/>
  <c r="AM86" i="39"/>
  <c r="AM87" i="39"/>
  <c r="AM88" i="39"/>
  <c r="AM89" i="39"/>
  <c r="AM90" i="39"/>
  <c r="AM91" i="39"/>
  <c r="AM92" i="39"/>
  <c r="AM93" i="39"/>
  <c r="AM94" i="39"/>
  <c r="AM95" i="39"/>
  <c r="AM96" i="39"/>
  <c r="AN11" i="39"/>
  <c r="AN12" i="39"/>
  <c r="AN13" i="39"/>
  <c r="AN14" i="39"/>
  <c r="AN15" i="39"/>
  <c r="AN16" i="39"/>
  <c r="AN17" i="39"/>
  <c r="AN18" i="39"/>
  <c r="AN19" i="39"/>
  <c r="AN20" i="39"/>
  <c r="AN21" i="39"/>
  <c r="AN22" i="39"/>
  <c r="AN23" i="39"/>
  <c r="AN24" i="39"/>
  <c r="AN25" i="39"/>
  <c r="AN26" i="39"/>
  <c r="AN27" i="39"/>
  <c r="AN28" i="39"/>
  <c r="AN29" i="39"/>
  <c r="AN30" i="39"/>
  <c r="AN31" i="39"/>
  <c r="AN32" i="39"/>
  <c r="AN33" i="39"/>
  <c r="AN34" i="39"/>
  <c r="AN35" i="39"/>
  <c r="AN36" i="39"/>
  <c r="AN37" i="39"/>
  <c r="AN38" i="39"/>
  <c r="AN39" i="39"/>
  <c r="AN40" i="39"/>
  <c r="AN41" i="39"/>
  <c r="AN42" i="39"/>
  <c r="AN43" i="39"/>
  <c r="AN44" i="39"/>
  <c r="AN45" i="39"/>
  <c r="AN46" i="39"/>
  <c r="AN47" i="39"/>
  <c r="AN48" i="39"/>
  <c r="AN49" i="39"/>
  <c r="AN50" i="39"/>
  <c r="AN51" i="39"/>
  <c r="AN52" i="39"/>
  <c r="AN53" i="39"/>
  <c r="AN54" i="39"/>
  <c r="AN55" i="39"/>
  <c r="AN56" i="39"/>
  <c r="AN57" i="39"/>
  <c r="AN58" i="39"/>
  <c r="AN59" i="39"/>
  <c r="AN60" i="39"/>
  <c r="AN61" i="39"/>
  <c r="AN62" i="39"/>
  <c r="AN63" i="39"/>
  <c r="AN64" i="39"/>
  <c r="AN65" i="39"/>
  <c r="AN66" i="39"/>
  <c r="AN67" i="39"/>
  <c r="AN68" i="39"/>
  <c r="AN69" i="39"/>
  <c r="AN70" i="39"/>
  <c r="AN71" i="39"/>
  <c r="AN72" i="39"/>
  <c r="AN73" i="39"/>
  <c r="AN74" i="39"/>
  <c r="AN75" i="39"/>
  <c r="AN76" i="39"/>
  <c r="AN77" i="39"/>
  <c r="AN78" i="39"/>
  <c r="AN79" i="39"/>
  <c r="AN80" i="39"/>
  <c r="AN81" i="39"/>
  <c r="AN82" i="39"/>
  <c r="AN83" i="39"/>
  <c r="AN84" i="39"/>
  <c r="AN85" i="39"/>
  <c r="AN86" i="39"/>
  <c r="AN87" i="39"/>
  <c r="AN88" i="39"/>
  <c r="AN89" i="39"/>
  <c r="AN90" i="39"/>
  <c r="AN91" i="39"/>
  <c r="AN92" i="39"/>
  <c r="AN93" i="39"/>
  <c r="AN94" i="39"/>
  <c r="AN95" i="39"/>
  <c r="AN96" i="39"/>
  <c r="AO11" i="39"/>
  <c r="AO12" i="39"/>
  <c r="AO13" i="39"/>
  <c r="AO14" i="39"/>
  <c r="AO15" i="39"/>
  <c r="AO16" i="39"/>
  <c r="AO17" i="39"/>
  <c r="AO18" i="39"/>
  <c r="AO19" i="39"/>
  <c r="AO20" i="39"/>
  <c r="AO21" i="39"/>
  <c r="AO22" i="39"/>
  <c r="AO23" i="39"/>
  <c r="AO24" i="39"/>
  <c r="AO25" i="39"/>
  <c r="AO26" i="39"/>
  <c r="AO27" i="39"/>
  <c r="AO28" i="39"/>
  <c r="AO29" i="39"/>
  <c r="AO30" i="39"/>
  <c r="AO31" i="39"/>
  <c r="AO32" i="39"/>
  <c r="AO33" i="39"/>
  <c r="AO34" i="39"/>
  <c r="AO35" i="39"/>
  <c r="AO36" i="39"/>
  <c r="AO37" i="39"/>
  <c r="AO38" i="39"/>
  <c r="AO39" i="39"/>
  <c r="AO40" i="39"/>
  <c r="AO41" i="39"/>
  <c r="AO42" i="39"/>
  <c r="AO43" i="39"/>
  <c r="AO44" i="39"/>
  <c r="AO45" i="39"/>
  <c r="AO46" i="39"/>
  <c r="AO47" i="39"/>
  <c r="AO48" i="39"/>
  <c r="AO49" i="39"/>
  <c r="AO50" i="39"/>
  <c r="AO51" i="39"/>
  <c r="AO52" i="39"/>
  <c r="AO53" i="39"/>
  <c r="AO54" i="39"/>
  <c r="AO55" i="39"/>
  <c r="AO56" i="39"/>
  <c r="AO57" i="39"/>
  <c r="AO58" i="39"/>
  <c r="AO59" i="39"/>
  <c r="AO60" i="39"/>
  <c r="AO61" i="39"/>
  <c r="AO62" i="39"/>
  <c r="AO63" i="39"/>
  <c r="AO64" i="39"/>
  <c r="AO65" i="39"/>
  <c r="AO66" i="39"/>
  <c r="AO67" i="39"/>
  <c r="AO68" i="39"/>
  <c r="AO69" i="39"/>
  <c r="AO70" i="39"/>
  <c r="AO71" i="39"/>
  <c r="AO72" i="39"/>
  <c r="AO73" i="39"/>
  <c r="AO74" i="39"/>
  <c r="AO75" i="39"/>
  <c r="AO76" i="39"/>
  <c r="AO77" i="39"/>
  <c r="AO78" i="39"/>
  <c r="AO79" i="39"/>
  <c r="AO80" i="39"/>
  <c r="AO81" i="39"/>
  <c r="AO82" i="39"/>
  <c r="AO83" i="39"/>
  <c r="AO84" i="39"/>
  <c r="AO85" i="39"/>
  <c r="AO86" i="39"/>
  <c r="AO87" i="39"/>
  <c r="AO88" i="39"/>
  <c r="AO89" i="39"/>
  <c r="AO90" i="39"/>
  <c r="AO91" i="39"/>
  <c r="AO92" i="39"/>
  <c r="AO93" i="39"/>
  <c r="AO94" i="39"/>
  <c r="AO95" i="39"/>
  <c r="AO96" i="39"/>
  <c r="AP11" i="39"/>
  <c r="AP12" i="39"/>
  <c r="AP13" i="39"/>
  <c r="AP14" i="39"/>
  <c r="AP15" i="39"/>
  <c r="AP16" i="39"/>
  <c r="AP17" i="39"/>
  <c r="AP18" i="39"/>
  <c r="AP19" i="39"/>
  <c r="AP20" i="39"/>
  <c r="AP21" i="39"/>
  <c r="AP22" i="39"/>
  <c r="AP23" i="39"/>
  <c r="AP24" i="39"/>
  <c r="AP25" i="39"/>
  <c r="AP26" i="39"/>
  <c r="AP27" i="39"/>
  <c r="AP28" i="39"/>
  <c r="AP29" i="39"/>
  <c r="AP30" i="39"/>
  <c r="AP31" i="39"/>
  <c r="AP32" i="39"/>
  <c r="AP33" i="39"/>
  <c r="AP34" i="39"/>
  <c r="AP35" i="39"/>
  <c r="AP36" i="39"/>
  <c r="AP37" i="39"/>
  <c r="AP38" i="39"/>
  <c r="AP39" i="39"/>
  <c r="AP40" i="39"/>
  <c r="AP41" i="39"/>
  <c r="AP42" i="39"/>
  <c r="AP43" i="39"/>
  <c r="AP44" i="39"/>
  <c r="AP45" i="39"/>
  <c r="AP46" i="39"/>
  <c r="AP47" i="39"/>
  <c r="AP48" i="39"/>
  <c r="AP49" i="39"/>
  <c r="AP50" i="39"/>
  <c r="AP51" i="39"/>
  <c r="AP52" i="39"/>
  <c r="AP53" i="39"/>
  <c r="AP54" i="39"/>
  <c r="AP55" i="39"/>
  <c r="AP56" i="39"/>
  <c r="AP57" i="39"/>
  <c r="AP58" i="39"/>
  <c r="AP59" i="39"/>
  <c r="AP60" i="39"/>
  <c r="AP61" i="39"/>
  <c r="AP62" i="39"/>
  <c r="AP63" i="39"/>
  <c r="AP64" i="39"/>
  <c r="AP65" i="39"/>
  <c r="AP66" i="39"/>
  <c r="AP67" i="39"/>
  <c r="AP68" i="39"/>
  <c r="AP69" i="39"/>
  <c r="AP70" i="39"/>
  <c r="AP71" i="39"/>
  <c r="AP72" i="39"/>
  <c r="AP73" i="39"/>
  <c r="AP74" i="39"/>
  <c r="AP75" i="39"/>
  <c r="AP76" i="39"/>
  <c r="AP77" i="39"/>
  <c r="AP78" i="39"/>
  <c r="AP79" i="39"/>
  <c r="AP80" i="39"/>
  <c r="AP81" i="39"/>
  <c r="AP82" i="39"/>
  <c r="AP83" i="39"/>
  <c r="AP84" i="39"/>
  <c r="AP85" i="39"/>
  <c r="AP86" i="39"/>
  <c r="AP87" i="39"/>
  <c r="AP88" i="39"/>
  <c r="AP89" i="39"/>
  <c r="AP90" i="39"/>
  <c r="AP91" i="39"/>
  <c r="AP92" i="39"/>
  <c r="AP93" i="39"/>
  <c r="AP94" i="39"/>
  <c r="AP95" i="39"/>
  <c r="AP96" i="39"/>
  <c r="AQ11" i="39"/>
  <c r="AQ12" i="39"/>
  <c r="AQ13" i="39"/>
  <c r="AQ14" i="39"/>
  <c r="AQ15" i="39"/>
  <c r="AQ16" i="39"/>
  <c r="AQ17" i="39"/>
  <c r="AQ18" i="39"/>
  <c r="AQ19" i="39"/>
  <c r="AQ20" i="39"/>
  <c r="AQ21" i="39"/>
  <c r="AQ22" i="39"/>
  <c r="AQ23" i="39"/>
  <c r="AQ24" i="39"/>
  <c r="AQ25" i="39"/>
  <c r="AQ26" i="39"/>
  <c r="AQ27" i="39"/>
  <c r="AQ28" i="39"/>
  <c r="AQ29" i="39"/>
  <c r="AQ30" i="39"/>
  <c r="AQ31" i="39"/>
  <c r="AQ32" i="39"/>
  <c r="AQ33" i="39"/>
  <c r="AQ34" i="39"/>
  <c r="AQ35" i="39"/>
  <c r="AQ36" i="39"/>
  <c r="AQ37" i="39"/>
  <c r="AQ38" i="39"/>
  <c r="AQ39" i="39"/>
  <c r="AQ40" i="39"/>
  <c r="AQ41" i="39"/>
  <c r="AQ42" i="39"/>
  <c r="AQ43" i="39"/>
  <c r="AQ44" i="39"/>
  <c r="AQ45" i="39"/>
  <c r="AQ46" i="39"/>
  <c r="AQ47" i="39"/>
  <c r="AQ48" i="39"/>
  <c r="AQ49" i="39"/>
  <c r="AQ50" i="39"/>
  <c r="AQ51" i="39"/>
  <c r="AQ52" i="39"/>
  <c r="AQ53" i="39"/>
  <c r="AQ54" i="39"/>
  <c r="AQ55" i="39"/>
  <c r="AQ56" i="39"/>
  <c r="AQ57" i="39"/>
  <c r="AQ58" i="39"/>
  <c r="AQ59" i="39"/>
  <c r="AQ60" i="39"/>
  <c r="AQ61" i="39"/>
  <c r="AQ62" i="39"/>
  <c r="AQ63" i="39"/>
  <c r="AQ64" i="39"/>
  <c r="AQ65" i="39"/>
  <c r="AQ66" i="39"/>
  <c r="AQ67" i="39"/>
  <c r="AQ68" i="39"/>
  <c r="AQ69" i="39"/>
  <c r="AQ70" i="39"/>
  <c r="AQ71" i="39"/>
  <c r="AQ72" i="39"/>
  <c r="AQ73" i="39"/>
  <c r="AQ74" i="39"/>
  <c r="AQ75" i="39"/>
  <c r="AQ76" i="39"/>
  <c r="AQ77" i="39"/>
  <c r="AQ78" i="39"/>
  <c r="AQ79" i="39"/>
  <c r="AQ80" i="39"/>
  <c r="AQ81" i="39"/>
  <c r="AQ82" i="39"/>
  <c r="AQ83" i="39"/>
  <c r="AQ84" i="39"/>
  <c r="AQ85" i="39"/>
  <c r="AQ86" i="39"/>
  <c r="AQ87" i="39"/>
  <c r="AQ88" i="39"/>
  <c r="AQ89" i="39"/>
  <c r="AQ90" i="39"/>
  <c r="AQ91" i="39"/>
  <c r="AQ92" i="39"/>
  <c r="AQ93" i="39"/>
  <c r="AQ94" i="39"/>
  <c r="AQ95" i="39"/>
  <c r="AQ96" i="39"/>
  <c r="AR11" i="39"/>
  <c r="AR12" i="39"/>
  <c r="AR13" i="39"/>
  <c r="AR14" i="39"/>
  <c r="AR15" i="39"/>
  <c r="AR16" i="39"/>
  <c r="AR17" i="39"/>
  <c r="AR18" i="39"/>
  <c r="AR19" i="39"/>
  <c r="AR20" i="39"/>
  <c r="AR21" i="39"/>
  <c r="AR22" i="39"/>
  <c r="AR23" i="39"/>
  <c r="AR24" i="39"/>
  <c r="AR25" i="39"/>
  <c r="AR26" i="39"/>
  <c r="AR27" i="39"/>
  <c r="AR28" i="39"/>
  <c r="AR29" i="39"/>
  <c r="AR30" i="39"/>
  <c r="AR31" i="39"/>
  <c r="AR32" i="39"/>
  <c r="AR33" i="39"/>
  <c r="AR34" i="39"/>
  <c r="AR35" i="39"/>
  <c r="AR36" i="39"/>
  <c r="AR37" i="39"/>
  <c r="AR38" i="39"/>
  <c r="AR39" i="39"/>
  <c r="AR40" i="39"/>
  <c r="AR41" i="39"/>
  <c r="AR42" i="39"/>
  <c r="AR43" i="39"/>
  <c r="AR44" i="39"/>
  <c r="AR45" i="39"/>
  <c r="AR46" i="39"/>
  <c r="AR47" i="39"/>
  <c r="AR48" i="39"/>
  <c r="AR49" i="39"/>
  <c r="AR50" i="39"/>
  <c r="AR51" i="39"/>
  <c r="AR52" i="39"/>
  <c r="AR53" i="39"/>
  <c r="AR54" i="39"/>
  <c r="AR55" i="39"/>
  <c r="AR56" i="39"/>
  <c r="AR57" i="39"/>
  <c r="AR58" i="39"/>
  <c r="AR59" i="39"/>
  <c r="AR60" i="39"/>
  <c r="AR61" i="39"/>
  <c r="AR62" i="39"/>
  <c r="AR63" i="39"/>
  <c r="AR64" i="39"/>
  <c r="AR65" i="39"/>
  <c r="AR66" i="39"/>
  <c r="AR67" i="39"/>
  <c r="AR68" i="39"/>
  <c r="AR69" i="39"/>
  <c r="AR70" i="39"/>
  <c r="AR71" i="39"/>
  <c r="AR72" i="39"/>
  <c r="AR73" i="39"/>
  <c r="AR74" i="39"/>
  <c r="AR75" i="39"/>
  <c r="AR76" i="39"/>
  <c r="AR77" i="39"/>
  <c r="AR78" i="39"/>
  <c r="AR79" i="39"/>
  <c r="AR80" i="39"/>
  <c r="AR81" i="39"/>
  <c r="AR82" i="39"/>
  <c r="AR83" i="39"/>
  <c r="AR84" i="39"/>
  <c r="AR85" i="39"/>
  <c r="AR86" i="39"/>
  <c r="AR87" i="39"/>
  <c r="AR88" i="39"/>
  <c r="AR89" i="39"/>
  <c r="AR90" i="39"/>
  <c r="AR91" i="39"/>
  <c r="AR92" i="39"/>
  <c r="AR93" i="39"/>
  <c r="AR94" i="39"/>
  <c r="AR95" i="39"/>
  <c r="AR96" i="39"/>
  <c r="AS11" i="39"/>
  <c r="AS12" i="39"/>
  <c r="AS13" i="39"/>
  <c r="AS14" i="39"/>
  <c r="AS15" i="39"/>
  <c r="AS16" i="39"/>
  <c r="AS17" i="39"/>
  <c r="AS18" i="39"/>
  <c r="AS19" i="39"/>
  <c r="AS20" i="39"/>
  <c r="AS21" i="39"/>
  <c r="AS22" i="39"/>
  <c r="AS23" i="39"/>
  <c r="AS24" i="39"/>
  <c r="AS25" i="39"/>
  <c r="AS26" i="39"/>
  <c r="AS27" i="39"/>
  <c r="AS28" i="39"/>
  <c r="AS29" i="39"/>
  <c r="AS30" i="39"/>
  <c r="AS31" i="39"/>
  <c r="AS32" i="39"/>
  <c r="AS33" i="39"/>
  <c r="AS34" i="39"/>
  <c r="AS35" i="39"/>
  <c r="AS36" i="39"/>
  <c r="AS37" i="39"/>
  <c r="AS38" i="39"/>
  <c r="AS39" i="39"/>
  <c r="AS40" i="39"/>
  <c r="AS41" i="39"/>
  <c r="AS42" i="39"/>
  <c r="AS43" i="39"/>
  <c r="AS44" i="39"/>
  <c r="AS45" i="39"/>
  <c r="AS46" i="39"/>
  <c r="AS47" i="39"/>
  <c r="AS48" i="39"/>
  <c r="AS49" i="39"/>
  <c r="AS50" i="39"/>
  <c r="AS51" i="39"/>
  <c r="AS52" i="39"/>
  <c r="AS53" i="39"/>
  <c r="AS54" i="39"/>
  <c r="AS55" i="39"/>
  <c r="AS56" i="39"/>
  <c r="AS57" i="39"/>
  <c r="AS58" i="39"/>
  <c r="AS59" i="39"/>
  <c r="AS60" i="39"/>
  <c r="AS61" i="39"/>
  <c r="AS62" i="39"/>
  <c r="AS63" i="39"/>
  <c r="AS64" i="39"/>
  <c r="AS65" i="39"/>
  <c r="AS66" i="39"/>
  <c r="AS67" i="39"/>
  <c r="AS68" i="39"/>
  <c r="AS69" i="39"/>
  <c r="AS70" i="39"/>
  <c r="AS71" i="39"/>
  <c r="AS72" i="39"/>
  <c r="AS73" i="39"/>
  <c r="AS74" i="39"/>
  <c r="AS75" i="39"/>
  <c r="AS76" i="39"/>
  <c r="AS77" i="39"/>
  <c r="AS78" i="39"/>
  <c r="AS79" i="39"/>
  <c r="AS80" i="39"/>
  <c r="AS81" i="39"/>
  <c r="AS82" i="39"/>
  <c r="AS83" i="39"/>
  <c r="AS84" i="39"/>
  <c r="AS85" i="39"/>
  <c r="AS86" i="39"/>
  <c r="AS87" i="39"/>
  <c r="AS88" i="39"/>
  <c r="AS89" i="39"/>
  <c r="AS90" i="39"/>
  <c r="AS91" i="39"/>
  <c r="AS92" i="39"/>
  <c r="AS93" i="39"/>
  <c r="AS94" i="39"/>
  <c r="AS95" i="39"/>
  <c r="AS96" i="39"/>
  <c r="AT11" i="39"/>
  <c r="AT12" i="39"/>
  <c r="AT13" i="39"/>
  <c r="AT14" i="39"/>
  <c r="AT15" i="39"/>
  <c r="AT16" i="39"/>
  <c r="AT17" i="39"/>
  <c r="AT18" i="39"/>
  <c r="AT19" i="39"/>
  <c r="AT20" i="39"/>
  <c r="AT21" i="39"/>
  <c r="AT22" i="39"/>
  <c r="AT23" i="39"/>
  <c r="AT24" i="39"/>
  <c r="AT25" i="39"/>
  <c r="AT26" i="39"/>
  <c r="AT27" i="39"/>
  <c r="AT28" i="39"/>
  <c r="AT29" i="39"/>
  <c r="AT30" i="39"/>
  <c r="AT31" i="39"/>
  <c r="AT32" i="39"/>
  <c r="AT33" i="39"/>
  <c r="AT34" i="39"/>
  <c r="AT35" i="39"/>
  <c r="AT36" i="39"/>
  <c r="AT37" i="39"/>
  <c r="AT38" i="39"/>
  <c r="AT39" i="39"/>
  <c r="AT40" i="39"/>
  <c r="AT41" i="39"/>
  <c r="AT42" i="39"/>
  <c r="AT43" i="39"/>
  <c r="AT44" i="39"/>
  <c r="AT45" i="39"/>
  <c r="AT46" i="39"/>
  <c r="AT47" i="39"/>
  <c r="AT48" i="39"/>
  <c r="AT49" i="39"/>
  <c r="AT50" i="39"/>
  <c r="AT51" i="39"/>
  <c r="AT52" i="39"/>
  <c r="AT53" i="39"/>
  <c r="AT54" i="39"/>
  <c r="AT55" i="39"/>
  <c r="AT56" i="39"/>
  <c r="AT57" i="39"/>
  <c r="AT58" i="39"/>
  <c r="AT59" i="39"/>
  <c r="AT60" i="39"/>
  <c r="AT61" i="39"/>
  <c r="AT62" i="39"/>
  <c r="AT63" i="39"/>
  <c r="AT64" i="39"/>
  <c r="AT65" i="39"/>
  <c r="AT66" i="39"/>
  <c r="AT67" i="39"/>
  <c r="AT68" i="39"/>
  <c r="AT69" i="39"/>
  <c r="AT70" i="39"/>
  <c r="AT71" i="39"/>
  <c r="AT72" i="39"/>
  <c r="AT73" i="39"/>
  <c r="AT74" i="39"/>
  <c r="AT75" i="39"/>
  <c r="AT76" i="39"/>
  <c r="AT77" i="39"/>
  <c r="AT78" i="39"/>
  <c r="AT79" i="39"/>
  <c r="AT80" i="39"/>
  <c r="AT81" i="39"/>
  <c r="AT82" i="39"/>
  <c r="AT83" i="39"/>
  <c r="AT84" i="39"/>
  <c r="AT85" i="39"/>
  <c r="AT86" i="39"/>
  <c r="AT87" i="39"/>
  <c r="AT88" i="39"/>
  <c r="AT89" i="39"/>
  <c r="AT90" i="39"/>
  <c r="AT91" i="39"/>
  <c r="AT92" i="39"/>
  <c r="AT93" i="39"/>
  <c r="AT94" i="39"/>
  <c r="AT95" i="39"/>
  <c r="AT96" i="39"/>
  <c r="AU11" i="39"/>
  <c r="AU12" i="39"/>
  <c r="AU13" i="39"/>
  <c r="AU14" i="39"/>
  <c r="AU15" i="39"/>
  <c r="AU16" i="39"/>
  <c r="AU17" i="39"/>
  <c r="AU18" i="39"/>
  <c r="AU19" i="39"/>
  <c r="AU20" i="39"/>
  <c r="AU21" i="39"/>
  <c r="AU22" i="39"/>
  <c r="AU23" i="39"/>
  <c r="AU24" i="39"/>
  <c r="AU25" i="39"/>
  <c r="AU26" i="39"/>
  <c r="AU27" i="39"/>
  <c r="AU28" i="39"/>
  <c r="AU29" i="39"/>
  <c r="AU30" i="39"/>
  <c r="AU31" i="39"/>
  <c r="AU32" i="39"/>
  <c r="AU33" i="39"/>
  <c r="AU34" i="39"/>
  <c r="AU35" i="39"/>
  <c r="AU36" i="39"/>
  <c r="AU37" i="39"/>
  <c r="AU38" i="39"/>
  <c r="AU39" i="39"/>
  <c r="AU40" i="39"/>
  <c r="AU41" i="39"/>
  <c r="AU42" i="39"/>
  <c r="AU43" i="39"/>
  <c r="AU44" i="39"/>
  <c r="AU45" i="39"/>
  <c r="AU46" i="39"/>
  <c r="AU47" i="39"/>
  <c r="AU48" i="39"/>
  <c r="AU49" i="39"/>
  <c r="AU50" i="39"/>
  <c r="AU51" i="39"/>
  <c r="AU52" i="39"/>
  <c r="AU53" i="39"/>
  <c r="AU54" i="39"/>
  <c r="AU55" i="39"/>
  <c r="AU56" i="39"/>
  <c r="AU57" i="39"/>
  <c r="AU58" i="39"/>
  <c r="AU59" i="39"/>
  <c r="AU60" i="39"/>
  <c r="AU61" i="39"/>
  <c r="AU62" i="39"/>
  <c r="AU63" i="39"/>
  <c r="AU64" i="39"/>
  <c r="AU65" i="39"/>
  <c r="AU66" i="39"/>
  <c r="AU67" i="39"/>
  <c r="AU68" i="39"/>
  <c r="AU69" i="39"/>
  <c r="AU70" i="39"/>
  <c r="AU71" i="39"/>
  <c r="AU72" i="39"/>
  <c r="AU73" i="39"/>
  <c r="AU74" i="39"/>
  <c r="AU75" i="39"/>
  <c r="AU76" i="39"/>
  <c r="AU77" i="39"/>
  <c r="AU78" i="39"/>
  <c r="AU79" i="39"/>
  <c r="AU80" i="39"/>
  <c r="AU81" i="39"/>
  <c r="AU82" i="39"/>
  <c r="AU83" i="39"/>
  <c r="AU84" i="39"/>
  <c r="AU85" i="39"/>
  <c r="AU86" i="39"/>
  <c r="AU87" i="39"/>
  <c r="AU88" i="39"/>
  <c r="AU89" i="39"/>
  <c r="AU90" i="39"/>
  <c r="AU91" i="39"/>
  <c r="AU92" i="39"/>
  <c r="AU93" i="39"/>
  <c r="AU94" i="39"/>
  <c r="AU95" i="39"/>
  <c r="AU96" i="39"/>
  <c r="AV11" i="39"/>
  <c r="AV12" i="39"/>
  <c r="AV13" i="39"/>
  <c r="AV14" i="39"/>
  <c r="AV15" i="39"/>
  <c r="AV16" i="39"/>
  <c r="AV17" i="39"/>
  <c r="AV18" i="39"/>
  <c r="AV19" i="39"/>
  <c r="AV20" i="39"/>
  <c r="AV21" i="39"/>
  <c r="AV22" i="39"/>
  <c r="AV23" i="39"/>
  <c r="AV24" i="39"/>
  <c r="AV25" i="39"/>
  <c r="AV26" i="39"/>
  <c r="AV27" i="39"/>
  <c r="AV28" i="39"/>
  <c r="AV29" i="39"/>
  <c r="AV30" i="39"/>
  <c r="AV31" i="39"/>
  <c r="AV32" i="39"/>
  <c r="AV33" i="39"/>
  <c r="AV34" i="39"/>
  <c r="AV35" i="39"/>
  <c r="AV36" i="39"/>
  <c r="AV37" i="39"/>
  <c r="AV38" i="39"/>
  <c r="AV39" i="39"/>
  <c r="AV40" i="39"/>
  <c r="AV41" i="39"/>
  <c r="AV42" i="39"/>
  <c r="AV43" i="39"/>
  <c r="AV44" i="39"/>
  <c r="AV45" i="39"/>
  <c r="AV46" i="39"/>
  <c r="AV47" i="39"/>
  <c r="AV48" i="39"/>
  <c r="AV49" i="39"/>
  <c r="AV50" i="39"/>
  <c r="AV51" i="39"/>
  <c r="AV52" i="39"/>
  <c r="AV53" i="39"/>
  <c r="AV54" i="39"/>
  <c r="AV55" i="39"/>
  <c r="AV56" i="39"/>
  <c r="AV57" i="39"/>
  <c r="AV58" i="39"/>
  <c r="AV59" i="39"/>
  <c r="AV60" i="39"/>
  <c r="AV61" i="39"/>
  <c r="AV62" i="39"/>
  <c r="AV63" i="39"/>
  <c r="AV64" i="39"/>
  <c r="AV65" i="39"/>
  <c r="AV66" i="39"/>
  <c r="AV67" i="39"/>
  <c r="AV68" i="39"/>
  <c r="AV69" i="39"/>
  <c r="AV70" i="39"/>
  <c r="AV71" i="39"/>
  <c r="AV72" i="39"/>
  <c r="AV73" i="39"/>
  <c r="AV74" i="39"/>
  <c r="AV75" i="39"/>
  <c r="AV76" i="39"/>
  <c r="AV77" i="39"/>
  <c r="AV78" i="39"/>
  <c r="AV79" i="39"/>
  <c r="AV80" i="39"/>
  <c r="AV81" i="39"/>
  <c r="AV82" i="39"/>
  <c r="AV83" i="39"/>
  <c r="AV84" i="39"/>
  <c r="AV85" i="39"/>
  <c r="AV86" i="39"/>
  <c r="AV87" i="39"/>
  <c r="AV88" i="39"/>
  <c r="AV89" i="39"/>
  <c r="AV90" i="39"/>
  <c r="AV91" i="39"/>
  <c r="AV92" i="39"/>
  <c r="AV93" i="39"/>
  <c r="AV94" i="39"/>
  <c r="AV95" i="39"/>
  <c r="AV96" i="39"/>
  <c r="AW11" i="39"/>
  <c r="AW12" i="39"/>
  <c r="AW13" i="39"/>
  <c r="AW14" i="39"/>
  <c r="AW15" i="39"/>
  <c r="AW16" i="39"/>
  <c r="AW17" i="39"/>
  <c r="AW18" i="39"/>
  <c r="AW19" i="39"/>
  <c r="AW20" i="39"/>
  <c r="AW21" i="39"/>
  <c r="AW22" i="39"/>
  <c r="AW23" i="39"/>
  <c r="AW24" i="39"/>
  <c r="AW25" i="39"/>
  <c r="AW26" i="39"/>
  <c r="AW27" i="39"/>
  <c r="AW28" i="39"/>
  <c r="AW29" i="39"/>
  <c r="AW30" i="39"/>
  <c r="AW31" i="39"/>
  <c r="AW32" i="39"/>
  <c r="AW33" i="39"/>
  <c r="AW34" i="39"/>
  <c r="AW35" i="39"/>
  <c r="AW36" i="39"/>
  <c r="AW37" i="39"/>
  <c r="AW38" i="39"/>
  <c r="AW39" i="39"/>
  <c r="AW40" i="39"/>
  <c r="AW41" i="39"/>
  <c r="AW42" i="39"/>
  <c r="AW43" i="39"/>
  <c r="AW44" i="39"/>
  <c r="AW45" i="39"/>
  <c r="AW46" i="39"/>
  <c r="AW47" i="39"/>
  <c r="AW48" i="39"/>
  <c r="AW49" i="39"/>
  <c r="AW50" i="39"/>
  <c r="AW51" i="39"/>
  <c r="AW52" i="39"/>
  <c r="AW53" i="39"/>
  <c r="AW54" i="39"/>
  <c r="AW55" i="39"/>
  <c r="AW56" i="39"/>
  <c r="AW57" i="39"/>
  <c r="AW58" i="39"/>
  <c r="AW59" i="39"/>
  <c r="AW60" i="39"/>
  <c r="AW61" i="39"/>
  <c r="AW62" i="39"/>
  <c r="AW63" i="39"/>
  <c r="AW64" i="39"/>
  <c r="AW65" i="39"/>
  <c r="AW66" i="39"/>
  <c r="AW67" i="39"/>
  <c r="AW68" i="39"/>
  <c r="AW69" i="39"/>
  <c r="AW70" i="39"/>
  <c r="AW71" i="39"/>
  <c r="AW72" i="39"/>
  <c r="AW73" i="39"/>
  <c r="AW74" i="39"/>
  <c r="AW75" i="39"/>
  <c r="AW76" i="39"/>
  <c r="AW77" i="39"/>
  <c r="AW78" i="39"/>
  <c r="AW79" i="39"/>
  <c r="AW80" i="39"/>
  <c r="AW81" i="39"/>
  <c r="AW82" i="39"/>
  <c r="AW83" i="39"/>
  <c r="AW84" i="39"/>
  <c r="AW85" i="39"/>
  <c r="AW86" i="39"/>
  <c r="AW87" i="39"/>
  <c r="AW88" i="39"/>
  <c r="AW89" i="39"/>
  <c r="AW90" i="39"/>
  <c r="AW91" i="39"/>
  <c r="AW92" i="39"/>
  <c r="AW93" i="39"/>
  <c r="AW94" i="39"/>
  <c r="AW95" i="39"/>
  <c r="AW96" i="39"/>
  <c r="AX11" i="39"/>
  <c r="AX12" i="39"/>
  <c r="AX13" i="39"/>
  <c r="AX14" i="39"/>
  <c r="AX15" i="39"/>
  <c r="AX16" i="39"/>
  <c r="AX17" i="39"/>
  <c r="AX18" i="39"/>
  <c r="AX19" i="39"/>
  <c r="AX20" i="39"/>
  <c r="AX21" i="39"/>
  <c r="AX22" i="39"/>
  <c r="AX23" i="39"/>
  <c r="AX24" i="39"/>
  <c r="AX25" i="39"/>
  <c r="AX26" i="39"/>
  <c r="AX27" i="39"/>
  <c r="AX28" i="39"/>
  <c r="AX29" i="39"/>
  <c r="AX30" i="39"/>
  <c r="AX31" i="39"/>
  <c r="AX32" i="39"/>
  <c r="AX33" i="39"/>
  <c r="AX34" i="39"/>
  <c r="AX35" i="39"/>
  <c r="AX36" i="39"/>
  <c r="AX37" i="39"/>
  <c r="AX38" i="39"/>
  <c r="AX39" i="39"/>
  <c r="AX40" i="39"/>
  <c r="AX41" i="39"/>
  <c r="AX42" i="39"/>
  <c r="AX43" i="39"/>
  <c r="AX44" i="39"/>
  <c r="AX45" i="39"/>
  <c r="AX46" i="39"/>
  <c r="AX47" i="39"/>
  <c r="AX48" i="39"/>
  <c r="AX49" i="39"/>
  <c r="AX50" i="39"/>
  <c r="AX51" i="39"/>
  <c r="AX52" i="39"/>
  <c r="AX53" i="39"/>
  <c r="AX54" i="39"/>
  <c r="AX55" i="39"/>
  <c r="AX56" i="39"/>
  <c r="AX57" i="39"/>
  <c r="AX58" i="39"/>
  <c r="AX59" i="39"/>
  <c r="AX60" i="39"/>
  <c r="AX61" i="39"/>
  <c r="AX62" i="39"/>
  <c r="AX63" i="39"/>
  <c r="AX64" i="39"/>
  <c r="AX65" i="39"/>
  <c r="AX66" i="39"/>
  <c r="AX67" i="39"/>
  <c r="AX68" i="39"/>
  <c r="AX69" i="39"/>
  <c r="AX70" i="39"/>
  <c r="AX71" i="39"/>
  <c r="AX72" i="39"/>
  <c r="AX73" i="39"/>
  <c r="AX74" i="39"/>
  <c r="AX75" i="39"/>
  <c r="AX76" i="39"/>
  <c r="AX77" i="39"/>
  <c r="AX78" i="39"/>
  <c r="AX79" i="39"/>
  <c r="AX80" i="39"/>
  <c r="AX81" i="39"/>
  <c r="AX82" i="39"/>
  <c r="AX83" i="39"/>
  <c r="AX84" i="39"/>
  <c r="AX85" i="39"/>
  <c r="AX86" i="39"/>
  <c r="AX87" i="39"/>
  <c r="AX88" i="39"/>
  <c r="AX89" i="39"/>
  <c r="AX90" i="39"/>
  <c r="AX91" i="39"/>
  <c r="AX92" i="39"/>
  <c r="AX93" i="39"/>
  <c r="AX94" i="39"/>
  <c r="AX95" i="39"/>
  <c r="AX96" i="39"/>
  <c r="AY11" i="39"/>
  <c r="AY12" i="39"/>
  <c r="AY13" i="39"/>
  <c r="AY14" i="39"/>
  <c r="AY15" i="39"/>
  <c r="AY16" i="39"/>
  <c r="AY17" i="39"/>
  <c r="AY18" i="39"/>
  <c r="AY19" i="39"/>
  <c r="AY20" i="39"/>
  <c r="AY21" i="39"/>
  <c r="AY22" i="39"/>
  <c r="AY23" i="39"/>
  <c r="AY24" i="39"/>
  <c r="AY25" i="39"/>
  <c r="AY26" i="39"/>
  <c r="AY27" i="39"/>
  <c r="AY28" i="39"/>
  <c r="AY29" i="39"/>
  <c r="AY30" i="39"/>
  <c r="AY31" i="39"/>
  <c r="AY32" i="39"/>
  <c r="AY33" i="39"/>
  <c r="AY34" i="39"/>
  <c r="AY35" i="39"/>
  <c r="AY36" i="39"/>
  <c r="AY37" i="39"/>
  <c r="AY38" i="39"/>
  <c r="AY39" i="39"/>
  <c r="AY40" i="39"/>
  <c r="AY41" i="39"/>
  <c r="AY42" i="39"/>
  <c r="AY43" i="39"/>
  <c r="AY44" i="39"/>
  <c r="AY45" i="39"/>
  <c r="AY46" i="39"/>
  <c r="AY47" i="39"/>
  <c r="AY48" i="39"/>
  <c r="AY49" i="39"/>
  <c r="AY50" i="39"/>
  <c r="AY51" i="39"/>
  <c r="AY52" i="39"/>
  <c r="AY53" i="39"/>
  <c r="AY54" i="39"/>
  <c r="AY55" i="39"/>
  <c r="AY56" i="39"/>
  <c r="AY57" i="39"/>
  <c r="AY58" i="39"/>
  <c r="AY59" i="39"/>
  <c r="AY60" i="39"/>
  <c r="AY61" i="39"/>
  <c r="AY62" i="39"/>
  <c r="AY63" i="39"/>
  <c r="AY64" i="39"/>
  <c r="AY65" i="39"/>
  <c r="AY66" i="39"/>
  <c r="AY67" i="39"/>
  <c r="AY68" i="39"/>
  <c r="AY69" i="39"/>
  <c r="AY70" i="39"/>
  <c r="AY71" i="39"/>
  <c r="AY72" i="39"/>
  <c r="AY73" i="39"/>
  <c r="AY74" i="39"/>
  <c r="AY75" i="39"/>
  <c r="AY76" i="39"/>
  <c r="AY77" i="39"/>
  <c r="AY78" i="39"/>
  <c r="AY79" i="39"/>
  <c r="AY80" i="39"/>
  <c r="AY81" i="39"/>
  <c r="AY82" i="39"/>
  <c r="AY83" i="39"/>
  <c r="AY84" i="39"/>
  <c r="AY85" i="39"/>
  <c r="AY86" i="39"/>
  <c r="AY87" i="39"/>
  <c r="AY88" i="39"/>
  <c r="AY89" i="39"/>
  <c r="AY90" i="39"/>
  <c r="AY91" i="39"/>
  <c r="AY92" i="39"/>
  <c r="AY93" i="39"/>
  <c r="AY94" i="39"/>
  <c r="AY95" i="39"/>
  <c r="AY96" i="39"/>
  <c r="AZ11" i="39"/>
  <c r="AZ12" i="39"/>
  <c r="AZ13" i="39"/>
  <c r="AZ14" i="39"/>
  <c r="AZ15" i="39"/>
  <c r="AZ16" i="39"/>
  <c r="AZ17" i="39"/>
  <c r="AZ18" i="39"/>
  <c r="AZ19" i="39"/>
  <c r="AZ20" i="39"/>
  <c r="AZ21" i="39"/>
  <c r="AZ22" i="39"/>
  <c r="AZ23" i="39"/>
  <c r="AZ24" i="39"/>
  <c r="AZ25" i="39"/>
  <c r="AZ26" i="39"/>
  <c r="AZ27" i="39"/>
  <c r="AZ28" i="39"/>
  <c r="AZ29" i="39"/>
  <c r="AZ30" i="39"/>
  <c r="AZ31" i="39"/>
  <c r="AZ32" i="39"/>
  <c r="AZ33" i="39"/>
  <c r="AZ34" i="39"/>
  <c r="AZ35" i="39"/>
  <c r="AZ36" i="39"/>
  <c r="AZ37" i="39"/>
  <c r="AZ38" i="39"/>
  <c r="AZ39" i="39"/>
  <c r="AZ40" i="39"/>
  <c r="AZ41" i="39"/>
  <c r="AZ42" i="39"/>
  <c r="AZ43" i="39"/>
  <c r="AZ44" i="39"/>
  <c r="AZ45" i="39"/>
  <c r="AZ46" i="39"/>
  <c r="AZ47" i="39"/>
  <c r="AZ48" i="39"/>
  <c r="AZ49" i="39"/>
  <c r="AZ50" i="39"/>
  <c r="AZ51" i="39"/>
  <c r="AZ52" i="39"/>
  <c r="AZ53" i="39"/>
  <c r="AZ54" i="39"/>
  <c r="AZ55" i="39"/>
  <c r="AZ56" i="39"/>
  <c r="AZ57" i="39"/>
  <c r="AZ58" i="39"/>
  <c r="AZ59" i="39"/>
  <c r="AZ60" i="39"/>
  <c r="AZ61" i="39"/>
  <c r="AZ62" i="39"/>
  <c r="AZ63" i="39"/>
  <c r="AZ64" i="39"/>
  <c r="AZ65" i="39"/>
  <c r="AZ66" i="39"/>
  <c r="AZ67" i="39"/>
  <c r="AZ68" i="39"/>
  <c r="AZ69" i="39"/>
  <c r="AZ70" i="39"/>
  <c r="AZ71" i="39"/>
  <c r="AZ72" i="39"/>
  <c r="AZ73" i="39"/>
  <c r="AZ74" i="39"/>
  <c r="AZ75" i="39"/>
  <c r="AZ76" i="39"/>
  <c r="AZ77" i="39"/>
  <c r="AZ78" i="39"/>
  <c r="AZ79" i="39"/>
  <c r="AZ80" i="39"/>
  <c r="AZ81" i="39"/>
  <c r="AZ82" i="39"/>
  <c r="AZ83" i="39"/>
  <c r="AZ84" i="39"/>
  <c r="AZ85" i="39"/>
  <c r="AZ86" i="39"/>
  <c r="AZ87" i="39"/>
  <c r="AZ88" i="39"/>
  <c r="AZ89" i="39"/>
  <c r="AZ90" i="39"/>
  <c r="AZ91" i="39"/>
  <c r="AZ92" i="39"/>
  <c r="AZ93" i="39"/>
  <c r="AZ94" i="39"/>
  <c r="AZ95" i="39"/>
  <c r="AZ96" i="39"/>
  <c r="BA11" i="39"/>
  <c r="BA12" i="39"/>
  <c r="BA13" i="39"/>
  <c r="BA14" i="39"/>
  <c r="BA15" i="39"/>
  <c r="BA16" i="39"/>
  <c r="BA17" i="39"/>
  <c r="BA18" i="39"/>
  <c r="BA19" i="39"/>
  <c r="BA20" i="39"/>
  <c r="BA21" i="39"/>
  <c r="BA22" i="39"/>
  <c r="BA23" i="39"/>
  <c r="BA24" i="39"/>
  <c r="BA25" i="39"/>
  <c r="BA26" i="39"/>
  <c r="BA27" i="39"/>
  <c r="BA28" i="39"/>
  <c r="BA29" i="39"/>
  <c r="BA30" i="39"/>
  <c r="BA31" i="39"/>
  <c r="BA32" i="39"/>
  <c r="BA33" i="39"/>
  <c r="BA34" i="39"/>
  <c r="BA35" i="39"/>
  <c r="BA36" i="39"/>
  <c r="BA37" i="39"/>
  <c r="BA38" i="39"/>
  <c r="BA39" i="39"/>
  <c r="BA40" i="39"/>
  <c r="BA41" i="39"/>
  <c r="BA42" i="39"/>
  <c r="BA43" i="39"/>
  <c r="BA44" i="39"/>
  <c r="BA45" i="39"/>
  <c r="BA46" i="39"/>
  <c r="BA47" i="39"/>
  <c r="BA48" i="39"/>
  <c r="BA49" i="39"/>
  <c r="BA50" i="39"/>
  <c r="BA51" i="39"/>
  <c r="BA52" i="39"/>
  <c r="BA53" i="39"/>
  <c r="BA54" i="39"/>
  <c r="BA55" i="39"/>
  <c r="BA56" i="39"/>
  <c r="BA57" i="39"/>
  <c r="BA58" i="39"/>
  <c r="BA59" i="39"/>
  <c r="BA60" i="39"/>
  <c r="BA61" i="39"/>
  <c r="BA62" i="39"/>
  <c r="BA63" i="39"/>
  <c r="BA64" i="39"/>
  <c r="BA65" i="39"/>
  <c r="BA66" i="39"/>
  <c r="BA67" i="39"/>
  <c r="BA68" i="39"/>
  <c r="BA69" i="39"/>
  <c r="BA70" i="39"/>
  <c r="BA71" i="39"/>
  <c r="BA72" i="39"/>
  <c r="BA73" i="39"/>
  <c r="BA74" i="39"/>
  <c r="BA75" i="39"/>
  <c r="BA76" i="39"/>
  <c r="BA77" i="39"/>
  <c r="BA78" i="39"/>
  <c r="BA79" i="39"/>
  <c r="BA80" i="39"/>
  <c r="BA81" i="39"/>
  <c r="BA82" i="39"/>
  <c r="BA83" i="39"/>
  <c r="BA84" i="39"/>
  <c r="BA85" i="39"/>
  <c r="BA86" i="39"/>
  <c r="BA87" i="39"/>
  <c r="BA88" i="39"/>
  <c r="BA89" i="39"/>
  <c r="BA90" i="39"/>
  <c r="BA91" i="39"/>
  <c r="BA92" i="39"/>
  <c r="BA93" i="39"/>
  <c r="BA94" i="39"/>
  <c r="BA95" i="39"/>
  <c r="BA96" i="39"/>
  <c r="BB11" i="39"/>
  <c r="BB12" i="39"/>
  <c r="BB13" i="39"/>
  <c r="BB14" i="39"/>
  <c r="BB15" i="39"/>
  <c r="BB16" i="39"/>
  <c r="BB17" i="39"/>
  <c r="BB18" i="39"/>
  <c r="BB19" i="39"/>
  <c r="BB20" i="39"/>
  <c r="BB21" i="39"/>
  <c r="BB22" i="39"/>
  <c r="BB23" i="39"/>
  <c r="BB24" i="39"/>
  <c r="BB25" i="39"/>
  <c r="BB26" i="39"/>
  <c r="BB27" i="39"/>
  <c r="BB28" i="39"/>
  <c r="BB29" i="39"/>
  <c r="BB30" i="39"/>
  <c r="BB31" i="39"/>
  <c r="BB32" i="39"/>
  <c r="BB33" i="39"/>
  <c r="BB34" i="39"/>
  <c r="BB35" i="39"/>
  <c r="BB36" i="39"/>
  <c r="BB37" i="39"/>
  <c r="BB38" i="39"/>
  <c r="BB39" i="39"/>
  <c r="BB40" i="39"/>
  <c r="BB41" i="39"/>
  <c r="BB42" i="39"/>
  <c r="BB43" i="39"/>
  <c r="BB44" i="39"/>
  <c r="BB45" i="39"/>
  <c r="BB46" i="39"/>
  <c r="BB47" i="39"/>
  <c r="BB48" i="39"/>
  <c r="BB49" i="39"/>
  <c r="BB50" i="39"/>
  <c r="BB51" i="39"/>
  <c r="BB52" i="39"/>
  <c r="BB53" i="39"/>
  <c r="BB54" i="39"/>
  <c r="BB55" i="39"/>
  <c r="BB56" i="39"/>
  <c r="BB57" i="39"/>
  <c r="BB58" i="39"/>
  <c r="BB59" i="39"/>
  <c r="BB60" i="39"/>
  <c r="BB61" i="39"/>
  <c r="BB62" i="39"/>
  <c r="BB63" i="39"/>
  <c r="BB64" i="39"/>
  <c r="BB65" i="39"/>
  <c r="BB66" i="39"/>
  <c r="BB67" i="39"/>
  <c r="BB68" i="39"/>
  <c r="BB69" i="39"/>
  <c r="BB70" i="39"/>
  <c r="BB71" i="39"/>
  <c r="BB72" i="39"/>
  <c r="BB73" i="39"/>
  <c r="BB74" i="39"/>
  <c r="BB75" i="39"/>
  <c r="BB76" i="39"/>
  <c r="BB77" i="39"/>
  <c r="BB78" i="39"/>
  <c r="BB79" i="39"/>
  <c r="BB80" i="39"/>
  <c r="BB81" i="39"/>
  <c r="BB82" i="39"/>
  <c r="BB83" i="39"/>
  <c r="BB84" i="39"/>
  <c r="BB85" i="39"/>
  <c r="BB86" i="39"/>
  <c r="BB87" i="39"/>
  <c r="BB88" i="39"/>
  <c r="BB89" i="39"/>
  <c r="BB90" i="39"/>
  <c r="BB91" i="39"/>
  <c r="BB92" i="39"/>
  <c r="BB93" i="39"/>
  <c r="BB94" i="39"/>
  <c r="BB95" i="39"/>
  <c r="BB96" i="39"/>
  <c r="BC11" i="39"/>
  <c r="BC12" i="39"/>
  <c r="BC13" i="39"/>
  <c r="BC14" i="39"/>
  <c r="BC15" i="39"/>
  <c r="BC16" i="39"/>
  <c r="BC17" i="39"/>
  <c r="BC18" i="39"/>
  <c r="BC19" i="39"/>
  <c r="BC20" i="39"/>
  <c r="BC21" i="39"/>
  <c r="BC22" i="39"/>
  <c r="BC23" i="39"/>
  <c r="BC24" i="39"/>
  <c r="BC25" i="39"/>
  <c r="BC26" i="39"/>
  <c r="BC27" i="39"/>
  <c r="BC28" i="39"/>
  <c r="BC29" i="39"/>
  <c r="BC30" i="39"/>
  <c r="BC31" i="39"/>
  <c r="BC32" i="39"/>
  <c r="BC33" i="39"/>
  <c r="BC34" i="39"/>
  <c r="BC35" i="39"/>
  <c r="BC36" i="39"/>
  <c r="BC37" i="39"/>
  <c r="BC38" i="39"/>
  <c r="BC39" i="39"/>
  <c r="BC40" i="39"/>
  <c r="BC41" i="39"/>
  <c r="BC42" i="39"/>
  <c r="BC43" i="39"/>
  <c r="BC44" i="39"/>
  <c r="BC45" i="39"/>
  <c r="BC46" i="39"/>
  <c r="BC47" i="39"/>
  <c r="BC48" i="39"/>
  <c r="BC49" i="39"/>
  <c r="BC50" i="39"/>
  <c r="BC51" i="39"/>
  <c r="BC52" i="39"/>
  <c r="BC53" i="39"/>
  <c r="BC54" i="39"/>
  <c r="BC55" i="39"/>
  <c r="BC56" i="39"/>
  <c r="BC57" i="39"/>
  <c r="BC58" i="39"/>
  <c r="BC59" i="39"/>
  <c r="BC60" i="39"/>
  <c r="BC61" i="39"/>
  <c r="BC62" i="39"/>
  <c r="BC63" i="39"/>
  <c r="BC64" i="39"/>
  <c r="BC65" i="39"/>
  <c r="BC66" i="39"/>
  <c r="BC67" i="39"/>
  <c r="BC68" i="39"/>
  <c r="BC69" i="39"/>
  <c r="BC70" i="39"/>
  <c r="BC71" i="39"/>
  <c r="BC72" i="39"/>
  <c r="BC73" i="39"/>
  <c r="BC74" i="39"/>
  <c r="BC75" i="39"/>
  <c r="BC76" i="39"/>
  <c r="BC77" i="39"/>
  <c r="BC78" i="39"/>
  <c r="BC79" i="39"/>
  <c r="BC80" i="39"/>
  <c r="BC81" i="39"/>
  <c r="BC82" i="39"/>
  <c r="BC83" i="39"/>
  <c r="BC84" i="39"/>
  <c r="BC85" i="39"/>
  <c r="BC86" i="39"/>
  <c r="BC87" i="39"/>
  <c r="BC88" i="39"/>
  <c r="BC89" i="39"/>
  <c r="BC90" i="39"/>
  <c r="BC91" i="39"/>
  <c r="BC92" i="39"/>
  <c r="BC93" i="39"/>
  <c r="BC94" i="39"/>
  <c r="BC95" i="39"/>
  <c r="BC96" i="39"/>
  <c r="BD11" i="39"/>
  <c r="BD12" i="39"/>
  <c r="BD13" i="39"/>
  <c r="BD14" i="39"/>
  <c r="BD15" i="39"/>
  <c r="BD16" i="39"/>
  <c r="BD17" i="39"/>
  <c r="BD18" i="39"/>
  <c r="BD19" i="39"/>
  <c r="BD20" i="39"/>
  <c r="BD21" i="39"/>
  <c r="BD22" i="39"/>
  <c r="BD23" i="39"/>
  <c r="BD24" i="39"/>
  <c r="BD25" i="39"/>
  <c r="BD26" i="39"/>
  <c r="BD27" i="39"/>
  <c r="BD28" i="39"/>
  <c r="BD29" i="39"/>
  <c r="BD30" i="39"/>
  <c r="BD31" i="39"/>
  <c r="BD32" i="39"/>
  <c r="BD33" i="39"/>
  <c r="BD34" i="39"/>
  <c r="BD35" i="39"/>
  <c r="BD36" i="39"/>
  <c r="BD37" i="39"/>
  <c r="BD38" i="39"/>
  <c r="BD39" i="39"/>
  <c r="BD40" i="39"/>
  <c r="BD41" i="39"/>
  <c r="BD42" i="39"/>
  <c r="BD43" i="39"/>
  <c r="BD44" i="39"/>
  <c r="BD45" i="39"/>
  <c r="BD46" i="39"/>
  <c r="BD47" i="39"/>
  <c r="BD48" i="39"/>
  <c r="BD49" i="39"/>
  <c r="BD50" i="39"/>
  <c r="BD51" i="39"/>
  <c r="BD52" i="39"/>
  <c r="BD53" i="39"/>
  <c r="BD54" i="39"/>
  <c r="BD55" i="39"/>
  <c r="BD56" i="39"/>
  <c r="BD57" i="39"/>
  <c r="BD58" i="39"/>
  <c r="BD59" i="39"/>
  <c r="BD60" i="39"/>
  <c r="BD61" i="39"/>
  <c r="BD62" i="39"/>
  <c r="BD63" i="39"/>
  <c r="BD64" i="39"/>
  <c r="BD65" i="39"/>
  <c r="BD66" i="39"/>
  <c r="BD67" i="39"/>
  <c r="BD68" i="39"/>
  <c r="BD69" i="39"/>
  <c r="BD70" i="39"/>
  <c r="BD71" i="39"/>
  <c r="BD72" i="39"/>
  <c r="BD73" i="39"/>
  <c r="BD74" i="39"/>
  <c r="BD75" i="39"/>
  <c r="BD76" i="39"/>
  <c r="BD77" i="39"/>
  <c r="BD78" i="39"/>
  <c r="BD79" i="39"/>
  <c r="BD80" i="39"/>
  <c r="BD81" i="39"/>
  <c r="BD82" i="39"/>
  <c r="BD83" i="39"/>
  <c r="BD84" i="39"/>
  <c r="BD85" i="39"/>
  <c r="BD86" i="39"/>
  <c r="BD87" i="39"/>
  <c r="BD88" i="39"/>
  <c r="BD89" i="39"/>
  <c r="BD90" i="39"/>
  <c r="BD91" i="39"/>
  <c r="BD92" i="39"/>
  <c r="BD93" i="39"/>
  <c r="BD94" i="39"/>
  <c r="BD95" i="39"/>
  <c r="BD96" i="39"/>
  <c r="BE11" i="39"/>
  <c r="BE12" i="39"/>
  <c r="BE13" i="39"/>
  <c r="BE14" i="39"/>
  <c r="BE15" i="39"/>
  <c r="BE16" i="39"/>
  <c r="BE17" i="39"/>
  <c r="BE18" i="39"/>
  <c r="BE19" i="39"/>
  <c r="BE20" i="39"/>
  <c r="BE21" i="39"/>
  <c r="BE22" i="39"/>
  <c r="BE23" i="39"/>
  <c r="BE24" i="39"/>
  <c r="BE25" i="39"/>
  <c r="BE26" i="39"/>
  <c r="BE27" i="39"/>
  <c r="BE28" i="39"/>
  <c r="BE29" i="39"/>
  <c r="BE30" i="39"/>
  <c r="BE31" i="39"/>
  <c r="BE32" i="39"/>
  <c r="BE33" i="39"/>
  <c r="BE34" i="39"/>
  <c r="BE35" i="39"/>
  <c r="BE36" i="39"/>
  <c r="BE37" i="39"/>
  <c r="BE38" i="39"/>
  <c r="BE39" i="39"/>
  <c r="BE40" i="39"/>
  <c r="BE41" i="39"/>
  <c r="BE42" i="39"/>
  <c r="BE43" i="39"/>
  <c r="BE44" i="39"/>
  <c r="BE45" i="39"/>
  <c r="BE46" i="39"/>
  <c r="BE47" i="39"/>
  <c r="BE48" i="39"/>
  <c r="BE49" i="39"/>
  <c r="BE50" i="39"/>
  <c r="BE51" i="39"/>
  <c r="BE52" i="39"/>
  <c r="BE53" i="39"/>
  <c r="BE54" i="39"/>
  <c r="BE55" i="39"/>
  <c r="BE56" i="39"/>
  <c r="BE57" i="39"/>
  <c r="BE58" i="39"/>
  <c r="BE59" i="39"/>
  <c r="BE60" i="39"/>
  <c r="BE61" i="39"/>
  <c r="BE62" i="39"/>
  <c r="BE63" i="39"/>
  <c r="BE64" i="39"/>
  <c r="BE65" i="39"/>
  <c r="BE66" i="39"/>
  <c r="BE67" i="39"/>
  <c r="BE68" i="39"/>
  <c r="BE69" i="39"/>
  <c r="BE70" i="39"/>
  <c r="BE71" i="39"/>
  <c r="BE72" i="39"/>
  <c r="BE73" i="39"/>
  <c r="BE74" i="39"/>
  <c r="BE75" i="39"/>
  <c r="BE76" i="39"/>
  <c r="BE77" i="39"/>
  <c r="BE78" i="39"/>
  <c r="BE79" i="39"/>
  <c r="BE80" i="39"/>
  <c r="BE81" i="39"/>
  <c r="BE82" i="39"/>
  <c r="BE83" i="39"/>
  <c r="BE84" i="39"/>
  <c r="BE85" i="39"/>
  <c r="BE86" i="39"/>
  <c r="BE87" i="39"/>
  <c r="BE88" i="39"/>
  <c r="BE89" i="39"/>
  <c r="BE90" i="39"/>
  <c r="BE91" i="39"/>
  <c r="BE92" i="39"/>
  <c r="BE93" i="39"/>
  <c r="BE94" i="39"/>
  <c r="BE95" i="39"/>
  <c r="BE96" i="39"/>
  <c r="BF11" i="39"/>
  <c r="BF12" i="39"/>
  <c r="BF13" i="39"/>
  <c r="BF14" i="39"/>
  <c r="BF15" i="39"/>
  <c r="BF16" i="39"/>
  <c r="BF17" i="39"/>
  <c r="BF18" i="39"/>
  <c r="BF19" i="39"/>
  <c r="BF20" i="39"/>
  <c r="BF21" i="39"/>
  <c r="BF22" i="39"/>
  <c r="BF23" i="39"/>
  <c r="BF24" i="39"/>
  <c r="BF25" i="39"/>
  <c r="BF26" i="39"/>
  <c r="BF27" i="39"/>
  <c r="BF28" i="39"/>
  <c r="BF29" i="39"/>
  <c r="BF30" i="39"/>
  <c r="BF31" i="39"/>
  <c r="BF32" i="39"/>
  <c r="BF33" i="39"/>
  <c r="BF34" i="39"/>
  <c r="BF35" i="39"/>
  <c r="BF36" i="39"/>
  <c r="BF37" i="39"/>
  <c r="BF38" i="39"/>
  <c r="BF39" i="39"/>
  <c r="BF40" i="39"/>
  <c r="BF41" i="39"/>
  <c r="BF42" i="39"/>
  <c r="BF43" i="39"/>
  <c r="BF44" i="39"/>
  <c r="BF45" i="39"/>
  <c r="BF46" i="39"/>
  <c r="BF47" i="39"/>
  <c r="BF48" i="39"/>
  <c r="BF49" i="39"/>
  <c r="BF50" i="39"/>
  <c r="BF51" i="39"/>
  <c r="BF52" i="39"/>
  <c r="BF53" i="39"/>
  <c r="BF54" i="39"/>
  <c r="BF55" i="39"/>
  <c r="BF56" i="39"/>
  <c r="BF57" i="39"/>
  <c r="BF58" i="39"/>
  <c r="BF59" i="39"/>
  <c r="BF60" i="39"/>
  <c r="BF61" i="39"/>
  <c r="BF62" i="39"/>
  <c r="BF63" i="39"/>
  <c r="BF64" i="39"/>
  <c r="BF65" i="39"/>
  <c r="BF66" i="39"/>
  <c r="BF67" i="39"/>
  <c r="BF68" i="39"/>
  <c r="BF69" i="39"/>
  <c r="BF70" i="39"/>
  <c r="BF71" i="39"/>
  <c r="BF72" i="39"/>
  <c r="BF73" i="39"/>
  <c r="BF74" i="39"/>
  <c r="BF75" i="39"/>
  <c r="BF76" i="39"/>
  <c r="BF77" i="39"/>
  <c r="BF78" i="39"/>
  <c r="BF79" i="39"/>
  <c r="BF80" i="39"/>
  <c r="BF81" i="39"/>
  <c r="BF82" i="39"/>
  <c r="BF83" i="39"/>
  <c r="BF84" i="39"/>
  <c r="BF85" i="39"/>
  <c r="BF86" i="39"/>
  <c r="BF87" i="39"/>
  <c r="BF88" i="39"/>
  <c r="BF89" i="39"/>
  <c r="BF90" i="39"/>
  <c r="BF91" i="39"/>
  <c r="BF92" i="39"/>
  <c r="BF93" i="39"/>
  <c r="BF94" i="39"/>
  <c r="BF95" i="39"/>
  <c r="BF96" i="39"/>
  <c r="BG11" i="39"/>
  <c r="BG12" i="39"/>
  <c r="BG13" i="39"/>
  <c r="BG14" i="39"/>
  <c r="BG15" i="39"/>
  <c r="BG16" i="39"/>
  <c r="BG17" i="39"/>
  <c r="BG18" i="39"/>
  <c r="BG19" i="39"/>
  <c r="BG20" i="39"/>
  <c r="BG21" i="39"/>
  <c r="BG22" i="39"/>
  <c r="BG23" i="39"/>
  <c r="BG24" i="39"/>
  <c r="BG25" i="39"/>
  <c r="BG26" i="39"/>
  <c r="BG27" i="39"/>
  <c r="BG28" i="39"/>
  <c r="BG29" i="39"/>
  <c r="BG30" i="39"/>
  <c r="BG31" i="39"/>
  <c r="BG32" i="39"/>
  <c r="BG33" i="39"/>
  <c r="BG34" i="39"/>
  <c r="BG35" i="39"/>
  <c r="BG36" i="39"/>
  <c r="BG37" i="39"/>
  <c r="BG38" i="39"/>
  <c r="BG39" i="39"/>
  <c r="BG40" i="39"/>
  <c r="BG41" i="39"/>
  <c r="BG42" i="39"/>
  <c r="BG43" i="39"/>
  <c r="BG44" i="39"/>
  <c r="BG45" i="39"/>
  <c r="BG46" i="39"/>
  <c r="BG47" i="39"/>
  <c r="BG48" i="39"/>
  <c r="BG49" i="39"/>
  <c r="BG50" i="39"/>
  <c r="BG51" i="39"/>
  <c r="BG52" i="39"/>
  <c r="BG53" i="39"/>
  <c r="BG54" i="39"/>
  <c r="BG55" i="39"/>
  <c r="BG56" i="39"/>
  <c r="BG57" i="39"/>
  <c r="BG58" i="39"/>
  <c r="BG59" i="39"/>
  <c r="BG60" i="39"/>
  <c r="BG61" i="39"/>
  <c r="BG62" i="39"/>
  <c r="BG63" i="39"/>
  <c r="BG64" i="39"/>
  <c r="BG65" i="39"/>
  <c r="BG66" i="39"/>
  <c r="BG67" i="39"/>
  <c r="BG68" i="39"/>
  <c r="BG69" i="39"/>
  <c r="BG70" i="39"/>
  <c r="BG71" i="39"/>
  <c r="BG72" i="39"/>
  <c r="BG73" i="39"/>
  <c r="BG74" i="39"/>
  <c r="BG75" i="39"/>
  <c r="BG76" i="39"/>
  <c r="BG77" i="39"/>
  <c r="BG78" i="39"/>
  <c r="BG79" i="39"/>
  <c r="BG80" i="39"/>
  <c r="BG81" i="39"/>
  <c r="BG82" i="39"/>
  <c r="BG83" i="39"/>
  <c r="BG84" i="39"/>
  <c r="BG85" i="39"/>
  <c r="BG86" i="39"/>
  <c r="BG87" i="39"/>
  <c r="BG88" i="39"/>
  <c r="BG89" i="39"/>
  <c r="BG90" i="39"/>
  <c r="BG91" i="39"/>
  <c r="BG92" i="39"/>
  <c r="BG93" i="39"/>
  <c r="BG94" i="39"/>
  <c r="BG95" i="39"/>
  <c r="BG96" i="39"/>
  <c r="BH11" i="39"/>
  <c r="BH12" i="39"/>
  <c r="BH13" i="39"/>
  <c r="BH14" i="39"/>
  <c r="BH15" i="39"/>
  <c r="BH16" i="39"/>
  <c r="BH17" i="39"/>
  <c r="BH18" i="39"/>
  <c r="BH19" i="39"/>
  <c r="BH20" i="39"/>
  <c r="BH21" i="39"/>
  <c r="BH22" i="39"/>
  <c r="BH23" i="39"/>
  <c r="BH24" i="39"/>
  <c r="BH25" i="39"/>
  <c r="BH26" i="39"/>
  <c r="BH27" i="39"/>
  <c r="BH28" i="39"/>
  <c r="BH29" i="39"/>
  <c r="BH30" i="39"/>
  <c r="BH31" i="39"/>
  <c r="BH32" i="39"/>
  <c r="BH33" i="39"/>
  <c r="BH34" i="39"/>
  <c r="BH35" i="39"/>
  <c r="BH36" i="39"/>
  <c r="BH37" i="39"/>
  <c r="BH38" i="39"/>
  <c r="BH39" i="39"/>
  <c r="BH40" i="39"/>
  <c r="BH41" i="39"/>
  <c r="BH42" i="39"/>
  <c r="BH43" i="39"/>
  <c r="BH44" i="39"/>
  <c r="BH45" i="39"/>
  <c r="BH46" i="39"/>
  <c r="BH47" i="39"/>
  <c r="BH48" i="39"/>
  <c r="BH49" i="39"/>
  <c r="BH50" i="39"/>
  <c r="BH51" i="39"/>
  <c r="BH52" i="39"/>
  <c r="BH53" i="39"/>
  <c r="BH54" i="39"/>
  <c r="BH55" i="39"/>
  <c r="BH56" i="39"/>
  <c r="BH57" i="39"/>
  <c r="BH58" i="39"/>
  <c r="BH59" i="39"/>
  <c r="BH60" i="39"/>
  <c r="BH61" i="39"/>
  <c r="BH62" i="39"/>
  <c r="BH63" i="39"/>
  <c r="BH64" i="39"/>
  <c r="BH65" i="39"/>
  <c r="BH66" i="39"/>
  <c r="BH67" i="39"/>
  <c r="BH68" i="39"/>
  <c r="BH69" i="39"/>
  <c r="BH70" i="39"/>
  <c r="BH71" i="39"/>
  <c r="BH72" i="39"/>
  <c r="BH73" i="39"/>
  <c r="BH74" i="39"/>
  <c r="BH75" i="39"/>
  <c r="BH76" i="39"/>
  <c r="BH77" i="39"/>
  <c r="BH78" i="39"/>
  <c r="BH79" i="39"/>
  <c r="BH80" i="39"/>
  <c r="BH81" i="39"/>
  <c r="BH82" i="39"/>
  <c r="BH83" i="39"/>
  <c r="BH84" i="39"/>
  <c r="BH85" i="39"/>
  <c r="BH86" i="39"/>
  <c r="BH87" i="39"/>
  <c r="BH88" i="39"/>
  <c r="BH89" i="39"/>
  <c r="BH90" i="39"/>
  <c r="BH91" i="39"/>
  <c r="BH92" i="39"/>
  <c r="BH93" i="39"/>
  <c r="BH94" i="39"/>
  <c r="BH95" i="39"/>
  <c r="BH96" i="39"/>
  <c r="BI11" i="39"/>
  <c r="BI12" i="39"/>
  <c r="BI13" i="39"/>
  <c r="BI14" i="39"/>
  <c r="BI15" i="39"/>
  <c r="BI16" i="39"/>
  <c r="BI17" i="39"/>
  <c r="BI18" i="39"/>
  <c r="BI19" i="39"/>
  <c r="BI20" i="39"/>
  <c r="BI21" i="39"/>
  <c r="BI22" i="39"/>
  <c r="BI23" i="39"/>
  <c r="BI24" i="39"/>
  <c r="BI25" i="39"/>
  <c r="BI26" i="39"/>
  <c r="BI27" i="39"/>
  <c r="BI28" i="39"/>
  <c r="BI29" i="39"/>
  <c r="BI30" i="39"/>
  <c r="BI31" i="39"/>
  <c r="BI32" i="39"/>
  <c r="BI33" i="39"/>
  <c r="BI34" i="39"/>
  <c r="BI35" i="39"/>
  <c r="BI36" i="39"/>
  <c r="BI37" i="39"/>
  <c r="BI38" i="39"/>
  <c r="BI39" i="39"/>
  <c r="BI40" i="39"/>
  <c r="BI41" i="39"/>
  <c r="BI42" i="39"/>
  <c r="BI43" i="39"/>
  <c r="BI44" i="39"/>
  <c r="BI45" i="39"/>
  <c r="BI46" i="39"/>
  <c r="BI47" i="39"/>
  <c r="BI48" i="39"/>
  <c r="BI49" i="39"/>
  <c r="BI50" i="39"/>
  <c r="BI51" i="39"/>
  <c r="BI52" i="39"/>
  <c r="BI53" i="39"/>
  <c r="BI54" i="39"/>
  <c r="BI55" i="39"/>
  <c r="BI56" i="39"/>
  <c r="BI57" i="39"/>
  <c r="BI58" i="39"/>
  <c r="BI59" i="39"/>
  <c r="BI60" i="39"/>
  <c r="BI61" i="39"/>
  <c r="BI62" i="39"/>
  <c r="BI63" i="39"/>
  <c r="BI64" i="39"/>
  <c r="BI65" i="39"/>
  <c r="BI66" i="39"/>
  <c r="BI67" i="39"/>
  <c r="BI68" i="39"/>
  <c r="BI69" i="39"/>
  <c r="BI70" i="39"/>
  <c r="BI71" i="39"/>
  <c r="BI72" i="39"/>
  <c r="BI73" i="39"/>
  <c r="BI74" i="39"/>
  <c r="BI75" i="39"/>
  <c r="BI76" i="39"/>
  <c r="BI77" i="39"/>
  <c r="BI78" i="39"/>
  <c r="BI79" i="39"/>
  <c r="BI80" i="39"/>
  <c r="BI81" i="39"/>
  <c r="BI82" i="39"/>
  <c r="BI83" i="39"/>
  <c r="BI84" i="39"/>
  <c r="BI85" i="39"/>
  <c r="BI86" i="39"/>
  <c r="BI87" i="39"/>
  <c r="BI88" i="39"/>
  <c r="BI89" i="39"/>
  <c r="BI90" i="39"/>
  <c r="BI91" i="39"/>
  <c r="BI92" i="39"/>
  <c r="BI93" i="39"/>
  <c r="BI94" i="39"/>
  <c r="BI95" i="39"/>
  <c r="BI96" i="39"/>
  <c r="BJ11" i="39"/>
  <c r="BJ12" i="39"/>
  <c r="BJ13" i="39"/>
  <c r="BJ14" i="39"/>
  <c r="BJ15" i="39"/>
  <c r="BJ16" i="39"/>
  <c r="BJ17" i="39"/>
  <c r="BJ18" i="39"/>
  <c r="BJ19" i="39"/>
  <c r="BJ20" i="39"/>
  <c r="BJ21" i="39"/>
  <c r="BJ22" i="39"/>
  <c r="BJ23" i="39"/>
  <c r="BJ24" i="39"/>
  <c r="BJ25" i="39"/>
  <c r="BJ26" i="39"/>
  <c r="BJ27" i="39"/>
  <c r="BJ28" i="39"/>
  <c r="BJ29" i="39"/>
  <c r="BJ30" i="39"/>
  <c r="BJ31" i="39"/>
  <c r="BJ32" i="39"/>
  <c r="BJ33" i="39"/>
  <c r="BJ34" i="39"/>
  <c r="BJ35" i="39"/>
  <c r="BJ36" i="39"/>
  <c r="BJ37" i="39"/>
  <c r="BJ38" i="39"/>
  <c r="BJ39" i="39"/>
  <c r="BJ40" i="39"/>
  <c r="BJ41" i="39"/>
  <c r="BJ42" i="39"/>
  <c r="BJ43" i="39"/>
  <c r="BJ44" i="39"/>
  <c r="BJ45" i="39"/>
  <c r="BJ46" i="39"/>
  <c r="BJ47" i="39"/>
  <c r="BJ48" i="39"/>
  <c r="BJ49" i="39"/>
  <c r="BJ50" i="39"/>
  <c r="BJ51" i="39"/>
  <c r="BJ52" i="39"/>
  <c r="BJ53" i="39"/>
  <c r="BJ54" i="39"/>
  <c r="BJ55" i="39"/>
  <c r="BJ56" i="39"/>
  <c r="BJ57" i="39"/>
  <c r="BJ58" i="39"/>
  <c r="BJ59" i="39"/>
  <c r="BJ60" i="39"/>
  <c r="BJ61" i="39"/>
  <c r="BJ62" i="39"/>
  <c r="BJ63" i="39"/>
  <c r="BJ64" i="39"/>
  <c r="BJ65" i="39"/>
  <c r="BJ66" i="39"/>
  <c r="BJ67" i="39"/>
  <c r="BJ68" i="39"/>
  <c r="BJ69" i="39"/>
  <c r="BJ70" i="39"/>
  <c r="BJ71" i="39"/>
  <c r="BJ72" i="39"/>
  <c r="BJ73" i="39"/>
  <c r="BJ74" i="39"/>
  <c r="BJ75" i="39"/>
  <c r="BJ76" i="39"/>
  <c r="BJ77" i="39"/>
  <c r="BJ78" i="39"/>
  <c r="BJ79" i="39"/>
  <c r="BJ80" i="39"/>
  <c r="BJ81" i="39"/>
  <c r="BJ82" i="39"/>
  <c r="BJ83" i="39"/>
  <c r="BJ84" i="39"/>
  <c r="BJ85" i="39"/>
  <c r="BJ86" i="39"/>
  <c r="BJ87" i="39"/>
  <c r="BJ88" i="39"/>
  <c r="BJ89" i="39"/>
  <c r="BJ90" i="39"/>
  <c r="BJ91" i="39"/>
  <c r="BJ92" i="39"/>
  <c r="BJ93" i="39"/>
  <c r="BJ94" i="39"/>
  <c r="BJ95" i="39"/>
  <c r="BJ96" i="39"/>
  <c r="T2" i="24"/>
  <c r="T3" i="24"/>
  <c r="T4" i="24"/>
  <c r="T5" i="24"/>
  <c r="T6" i="24"/>
  <c r="T7" i="24"/>
  <c r="T8" i="24"/>
  <c r="T9" i="24"/>
  <c r="T10" i="24"/>
  <c r="T11" i="24"/>
  <c r="T12" i="24"/>
  <c r="T13" i="24"/>
  <c r="T14" i="24"/>
  <c r="T15" i="24"/>
  <c r="T16" i="24"/>
  <c r="T17" i="24"/>
  <c r="T18" i="24"/>
  <c r="T19" i="24"/>
  <c r="T20" i="24"/>
  <c r="T21" i="24"/>
  <c r="T22" i="24"/>
  <c r="T23" i="24"/>
  <c r="T24" i="24"/>
  <c r="T25" i="24"/>
  <c r="T26" i="24"/>
  <c r="T27" i="24"/>
  <c r="T28" i="24"/>
  <c r="T29" i="24"/>
  <c r="T30" i="24"/>
  <c r="T31" i="24"/>
  <c r="T32" i="24"/>
  <c r="T33" i="24"/>
  <c r="T34" i="24"/>
  <c r="T35" i="24"/>
  <c r="T36" i="24"/>
  <c r="T37" i="24"/>
  <c r="T38" i="24"/>
  <c r="T39" i="24"/>
  <c r="T40" i="24"/>
  <c r="T41" i="24"/>
  <c r="T42" i="24"/>
  <c r="T43" i="24"/>
  <c r="T44" i="24"/>
  <c r="T45" i="24"/>
  <c r="T46" i="24"/>
  <c r="T47" i="24"/>
  <c r="T48" i="24"/>
  <c r="T49" i="24"/>
  <c r="T50" i="24"/>
  <c r="T51" i="24"/>
  <c r="T52" i="24"/>
  <c r="T53" i="24"/>
  <c r="T54" i="24"/>
  <c r="T55" i="24"/>
  <c r="T56" i="24"/>
  <c r="T57" i="24"/>
  <c r="T58" i="24"/>
  <c r="T59" i="24"/>
  <c r="T60" i="24"/>
  <c r="T61" i="24"/>
  <c r="T62" i="24"/>
  <c r="T63" i="24"/>
  <c r="T64" i="24"/>
  <c r="T65" i="24"/>
  <c r="T66" i="24"/>
  <c r="T67" i="24"/>
  <c r="T68" i="24"/>
  <c r="T69" i="24"/>
  <c r="T70" i="24"/>
  <c r="T71" i="24"/>
  <c r="T72" i="24"/>
  <c r="T73" i="24"/>
  <c r="T74" i="24"/>
  <c r="T75" i="24"/>
  <c r="T76" i="24"/>
  <c r="T77" i="24"/>
  <c r="T78" i="24"/>
  <c r="T79" i="24"/>
  <c r="T80" i="24"/>
  <c r="T81" i="24"/>
  <c r="T82" i="24"/>
  <c r="T83" i="24"/>
  <c r="T84" i="24"/>
  <c r="T85" i="24"/>
  <c r="T86" i="24"/>
  <c r="T87" i="24"/>
  <c r="T88" i="24"/>
  <c r="T89" i="24"/>
  <c r="T90" i="24"/>
  <c r="T91" i="24"/>
  <c r="T92" i="24"/>
  <c r="T93" i="24"/>
  <c r="T94" i="24"/>
  <c r="T95" i="24"/>
  <c r="T96" i="24"/>
  <c r="T97" i="24"/>
  <c r="T98" i="24"/>
  <c r="T99" i="24"/>
  <c r="T100" i="24"/>
  <c r="T101" i="24"/>
  <c r="T102" i="24"/>
  <c r="T103" i="24"/>
  <c r="T104" i="24"/>
  <c r="T105" i="24"/>
  <c r="T106" i="24"/>
  <c r="T107" i="24"/>
  <c r="T108" i="24"/>
  <c r="T109" i="24"/>
  <c r="T110" i="24"/>
  <c r="T111" i="24"/>
  <c r="T112" i="24"/>
  <c r="T113" i="24"/>
  <c r="T114" i="24"/>
  <c r="T115" i="24"/>
  <c r="T116" i="24"/>
  <c r="T117" i="24"/>
  <c r="T118" i="24"/>
  <c r="T119" i="24"/>
  <c r="T120" i="24"/>
  <c r="T121" i="24"/>
  <c r="T122" i="24"/>
  <c r="T123" i="24"/>
  <c r="T124" i="24"/>
  <c r="T125" i="24"/>
  <c r="T126" i="24"/>
  <c r="T127" i="24"/>
  <c r="T128" i="24"/>
  <c r="T129" i="24"/>
  <c r="T130" i="24"/>
  <c r="T131" i="24"/>
  <c r="T132" i="24"/>
  <c r="T133" i="24"/>
  <c r="T134" i="24"/>
  <c r="T135" i="24"/>
  <c r="T136" i="24"/>
  <c r="T137" i="24"/>
  <c r="T138" i="24"/>
  <c r="T139" i="24"/>
  <c r="T140" i="24"/>
  <c r="T141" i="24"/>
  <c r="T142" i="24"/>
  <c r="T143" i="24"/>
  <c r="T144" i="24"/>
  <c r="T145" i="24"/>
  <c r="T146" i="24"/>
  <c r="T147" i="24"/>
  <c r="T148" i="24"/>
  <c r="T149" i="24"/>
  <c r="T150" i="24"/>
  <c r="T151" i="24"/>
  <c r="T152" i="24"/>
  <c r="T153" i="24"/>
  <c r="T154" i="24"/>
  <c r="T155" i="24"/>
  <c r="T156" i="24"/>
  <c r="T157" i="24"/>
  <c r="T158" i="24"/>
  <c r="T159" i="24"/>
  <c r="T160" i="24"/>
  <c r="T161" i="24"/>
  <c r="T162" i="24"/>
  <c r="T163" i="24"/>
  <c r="T164" i="24"/>
  <c r="T165" i="24"/>
  <c r="T166" i="24"/>
  <c r="T167" i="24"/>
  <c r="T168" i="24"/>
  <c r="T169" i="24"/>
  <c r="T170" i="24"/>
  <c r="T171" i="24"/>
  <c r="T172" i="24"/>
  <c r="T173" i="24"/>
  <c r="T174" i="24"/>
  <c r="T175" i="24"/>
  <c r="T176" i="24"/>
  <c r="T177" i="24"/>
  <c r="T178" i="24"/>
  <c r="T179" i="24"/>
  <c r="T180" i="24"/>
  <c r="T181" i="24"/>
  <c r="T182" i="24"/>
  <c r="T183" i="24"/>
  <c r="T184" i="24"/>
  <c r="T185" i="24"/>
  <c r="T186" i="24"/>
  <c r="T187" i="24"/>
  <c r="T188" i="24"/>
  <c r="T189" i="24"/>
  <c r="T190" i="24"/>
  <c r="T191" i="24"/>
  <c r="T192" i="24"/>
  <c r="T193" i="24"/>
  <c r="T194" i="24"/>
  <c r="T195" i="24"/>
  <c r="T196" i="24"/>
  <c r="T197" i="24"/>
  <c r="T198" i="24"/>
  <c r="T199" i="24"/>
  <c r="T200" i="24"/>
  <c r="T201" i="24"/>
  <c r="T202" i="24"/>
  <c r="T203" i="24"/>
  <c r="T204" i="24"/>
  <c r="T205" i="24"/>
  <c r="T206" i="24"/>
  <c r="T207" i="24"/>
  <c r="T208" i="24"/>
  <c r="T209" i="24"/>
  <c r="T210" i="24"/>
  <c r="T211" i="24"/>
  <c r="T212" i="24"/>
  <c r="T213" i="24"/>
  <c r="T214" i="24"/>
  <c r="T215" i="24"/>
  <c r="T216" i="24"/>
  <c r="T217" i="24"/>
  <c r="T218" i="24"/>
  <c r="T219" i="24"/>
  <c r="T220" i="24"/>
  <c r="T221" i="24"/>
  <c r="T222" i="24"/>
  <c r="T223" i="24"/>
  <c r="T224" i="24"/>
  <c r="T225" i="24"/>
  <c r="T226" i="24"/>
  <c r="T227" i="24"/>
  <c r="T228" i="24"/>
  <c r="T229" i="24"/>
  <c r="T230" i="24"/>
  <c r="T231" i="24"/>
  <c r="T232" i="24"/>
  <c r="T233" i="24"/>
  <c r="T234" i="24"/>
  <c r="T235" i="24"/>
  <c r="T236" i="24"/>
  <c r="T237" i="24"/>
  <c r="T238" i="24"/>
  <c r="T239" i="24"/>
  <c r="T240" i="24"/>
  <c r="T241" i="24"/>
  <c r="T242" i="24"/>
  <c r="T243" i="24"/>
  <c r="T244" i="24"/>
  <c r="T245" i="24"/>
  <c r="T246" i="24"/>
  <c r="T247" i="24"/>
  <c r="T248" i="24"/>
  <c r="T249" i="24"/>
  <c r="T250" i="24"/>
  <c r="T251" i="24"/>
  <c r="T252" i="24"/>
  <c r="T253" i="24"/>
  <c r="T254" i="24"/>
  <c r="T255" i="24"/>
  <c r="T256" i="24"/>
  <c r="T257" i="24"/>
  <c r="T258" i="24"/>
  <c r="T259" i="24"/>
  <c r="T260" i="24"/>
  <c r="T261" i="24"/>
  <c r="T262" i="24"/>
  <c r="T263" i="24"/>
  <c r="T264" i="24"/>
  <c r="T265" i="24"/>
  <c r="T266" i="24"/>
  <c r="T267" i="24"/>
  <c r="T268" i="24"/>
  <c r="T269" i="24"/>
  <c r="T270" i="24"/>
  <c r="T271" i="24"/>
  <c r="T272" i="24"/>
  <c r="T273" i="24"/>
  <c r="T274" i="24"/>
  <c r="T275" i="24"/>
  <c r="T276" i="24"/>
  <c r="T277" i="24"/>
  <c r="T278" i="24"/>
  <c r="T279" i="24"/>
  <c r="T280" i="24"/>
  <c r="T281" i="24"/>
  <c r="T282" i="24"/>
  <c r="T283" i="24"/>
  <c r="T284" i="24"/>
  <c r="T285" i="24"/>
  <c r="T286" i="24"/>
  <c r="T287" i="24"/>
  <c r="T288" i="24"/>
  <c r="T289" i="24"/>
  <c r="T290" i="24"/>
  <c r="T291" i="24"/>
  <c r="T292" i="24"/>
  <c r="T293" i="24"/>
  <c r="T294" i="24"/>
  <c r="T295" i="24"/>
  <c r="T296" i="24"/>
  <c r="T297" i="24"/>
  <c r="T298" i="24"/>
  <c r="T299" i="24"/>
  <c r="T300" i="24"/>
  <c r="T301" i="24"/>
  <c r="T302" i="24"/>
  <c r="T303" i="24"/>
  <c r="T304" i="24"/>
  <c r="T305" i="24"/>
  <c r="T306" i="24"/>
  <c r="T307" i="24"/>
  <c r="T308" i="24"/>
  <c r="T309" i="24"/>
  <c r="T310" i="24"/>
  <c r="T311" i="24"/>
  <c r="T312" i="24"/>
  <c r="T313" i="24"/>
  <c r="T314" i="24"/>
  <c r="T315" i="24"/>
  <c r="T316" i="24"/>
  <c r="T317" i="24"/>
  <c r="T318" i="24"/>
  <c r="T319" i="24"/>
  <c r="T320" i="24"/>
  <c r="T321" i="24"/>
  <c r="T322" i="24"/>
  <c r="T323" i="24"/>
  <c r="T324" i="24"/>
  <c r="T325" i="24"/>
  <c r="T326" i="24"/>
  <c r="T327" i="24"/>
  <c r="T328" i="24"/>
  <c r="T329" i="24"/>
  <c r="T330" i="24"/>
  <c r="T331" i="24"/>
  <c r="T332" i="24"/>
  <c r="T333" i="24"/>
  <c r="T334" i="24"/>
  <c r="T335" i="24"/>
  <c r="T336" i="24"/>
  <c r="T337" i="24"/>
  <c r="T338" i="24"/>
  <c r="T339" i="24"/>
  <c r="T340" i="24"/>
  <c r="T341" i="24"/>
  <c r="T342" i="24"/>
  <c r="T343" i="24"/>
  <c r="T344" i="24"/>
  <c r="T345" i="24"/>
  <c r="T346" i="24"/>
  <c r="T347" i="24"/>
  <c r="T348" i="24"/>
  <c r="T349" i="24"/>
  <c r="T350" i="24"/>
  <c r="T351" i="24"/>
  <c r="T352" i="24"/>
  <c r="T353" i="24"/>
  <c r="T354" i="24"/>
  <c r="T355" i="24"/>
  <c r="T356" i="24"/>
  <c r="T357" i="24"/>
  <c r="T358" i="24"/>
  <c r="T359" i="24"/>
  <c r="T360" i="24"/>
  <c r="T361" i="24"/>
  <c r="T362" i="24"/>
  <c r="T363" i="24"/>
  <c r="T364" i="24"/>
  <c r="T365" i="24"/>
  <c r="T366" i="24"/>
  <c r="T367" i="24"/>
  <c r="T368" i="24"/>
  <c r="T369" i="24"/>
  <c r="T370" i="24"/>
  <c r="T371" i="24"/>
  <c r="T372" i="24"/>
  <c r="T373" i="24"/>
  <c r="T374" i="24"/>
  <c r="T375" i="24"/>
  <c r="T376" i="24"/>
  <c r="T377" i="24"/>
  <c r="T378" i="24"/>
  <c r="T379" i="24"/>
  <c r="T380" i="24"/>
  <c r="T381" i="24"/>
  <c r="T382" i="24"/>
  <c r="T383" i="24"/>
  <c r="T384" i="24"/>
  <c r="T385" i="24"/>
  <c r="T386" i="24"/>
  <c r="T387" i="24"/>
  <c r="T388" i="24"/>
  <c r="T389" i="24"/>
  <c r="T390" i="24"/>
  <c r="T391" i="24"/>
  <c r="T392" i="24"/>
  <c r="T393" i="24"/>
  <c r="T394" i="24"/>
  <c r="T395" i="24"/>
  <c r="T396" i="24"/>
  <c r="T397" i="24"/>
  <c r="T398" i="24"/>
  <c r="T399" i="24"/>
  <c r="T400" i="24"/>
  <c r="T401" i="24"/>
  <c r="T402" i="24"/>
  <c r="T403" i="24"/>
  <c r="T404" i="24"/>
  <c r="T405" i="24"/>
  <c r="T406" i="24"/>
  <c r="T407" i="24"/>
  <c r="T408" i="24"/>
  <c r="T409" i="24"/>
  <c r="T410" i="24"/>
  <c r="T411" i="24"/>
  <c r="T412" i="24"/>
  <c r="T413" i="24"/>
  <c r="T414" i="24"/>
  <c r="T415" i="24"/>
  <c r="T416" i="24"/>
  <c r="T417" i="24"/>
  <c r="T418" i="24"/>
  <c r="T419" i="24"/>
  <c r="T420" i="24"/>
  <c r="T421" i="24"/>
  <c r="T422" i="24"/>
  <c r="T423" i="24"/>
  <c r="T424" i="24"/>
  <c r="T425" i="24"/>
  <c r="T426" i="24"/>
  <c r="T427" i="24"/>
  <c r="T428" i="24"/>
  <c r="T429" i="24"/>
  <c r="T430" i="24"/>
  <c r="T431" i="24"/>
  <c r="T432" i="24"/>
  <c r="T433" i="24"/>
  <c r="T434" i="24"/>
  <c r="T435" i="24"/>
  <c r="T436" i="24"/>
  <c r="T437" i="24"/>
  <c r="T438" i="24"/>
  <c r="T439" i="24"/>
  <c r="T440" i="24"/>
  <c r="T441" i="24"/>
  <c r="T442" i="24"/>
  <c r="T443" i="24"/>
  <c r="T444" i="24"/>
  <c r="T445" i="24"/>
  <c r="T446" i="24"/>
  <c r="T447" i="24"/>
  <c r="T448" i="24"/>
  <c r="T449" i="24"/>
  <c r="T450" i="24"/>
  <c r="T451" i="24"/>
  <c r="T452" i="24"/>
  <c r="T453" i="24"/>
  <c r="T454" i="24"/>
  <c r="T455" i="24"/>
  <c r="T456" i="24"/>
  <c r="T457" i="24"/>
  <c r="T458" i="24"/>
  <c r="T459" i="24"/>
  <c r="T460" i="24"/>
  <c r="T461" i="24"/>
  <c r="T462" i="24"/>
  <c r="T463" i="24"/>
  <c r="T464" i="24"/>
  <c r="T465" i="24"/>
  <c r="T466" i="24"/>
  <c r="T467" i="24"/>
  <c r="T468" i="24"/>
  <c r="T469" i="24"/>
  <c r="T470" i="24"/>
  <c r="T471" i="24"/>
  <c r="T472" i="24"/>
  <c r="T473" i="24"/>
  <c r="T474" i="24"/>
  <c r="T475" i="24"/>
  <c r="T476" i="24"/>
  <c r="T477" i="24"/>
  <c r="T478" i="24"/>
  <c r="T479" i="24"/>
  <c r="T480" i="24"/>
  <c r="T481" i="24"/>
  <c r="T482" i="24"/>
  <c r="T483" i="24"/>
  <c r="T484" i="24"/>
  <c r="T485" i="24"/>
  <c r="T486" i="24"/>
  <c r="T487" i="24"/>
  <c r="T488" i="24"/>
  <c r="T489" i="24"/>
  <c r="T490" i="24"/>
  <c r="T491" i="24"/>
  <c r="T492" i="24"/>
  <c r="T493" i="24"/>
  <c r="T494" i="24"/>
  <c r="T495" i="24"/>
  <c r="T496" i="24"/>
  <c r="T497" i="24"/>
  <c r="T498" i="24"/>
  <c r="T499" i="24"/>
  <c r="T500" i="24"/>
  <c r="T501" i="24"/>
  <c r="T502" i="24"/>
  <c r="T503" i="24"/>
  <c r="T504" i="24"/>
  <c r="T505" i="24"/>
  <c r="T506" i="24"/>
  <c r="T507" i="24"/>
  <c r="T508" i="24"/>
  <c r="T509" i="24"/>
  <c r="T510" i="24"/>
  <c r="T511" i="24"/>
  <c r="T512" i="24"/>
  <c r="T513" i="24"/>
  <c r="T514" i="24"/>
  <c r="T515" i="24"/>
  <c r="T516" i="24"/>
  <c r="T517" i="24"/>
  <c r="T518" i="24"/>
  <c r="T519" i="24"/>
  <c r="T520" i="24"/>
  <c r="T521" i="24"/>
  <c r="T522" i="24"/>
  <c r="T523" i="24"/>
  <c r="T524" i="24"/>
  <c r="T525" i="24"/>
  <c r="T526" i="24"/>
  <c r="T527" i="24"/>
  <c r="T528" i="24"/>
  <c r="T529" i="24"/>
  <c r="T530" i="24"/>
  <c r="T531" i="24"/>
  <c r="T532" i="24"/>
  <c r="T533" i="24"/>
  <c r="J2" i="13" l="1"/>
  <c r="J3" i="13"/>
  <c r="J4" i="13"/>
  <c r="J5" i="13"/>
  <c r="J6" i="13"/>
  <c r="J7" i="13"/>
  <c r="J8" i="13"/>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J69" i="13"/>
  <c r="J70" i="13"/>
  <c r="J71" i="13"/>
  <c r="J72" i="13"/>
  <c r="J73" i="13"/>
  <c r="J74" i="13"/>
  <c r="J75" i="13"/>
  <c r="J76" i="13"/>
  <c r="J77" i="13"/>
  <c r="J78" i="13"/>
  <c r="J79" i="13"/>
  <c r="J80" i="13"/>
  <c r="J81" i="13"/>
  <c r="J82" i="13"/>
  <c r="J83" i="13"/>
  <c r="J84" i="13"/>
  <c r="J85" i="13"/>
  <c r="J86" i="13"/>
  <c r="J87" i="13"/>
  <c r="BI2" i="39" l="1"/>
  <c r="BH2" i="39"/>
  <c r="BH3" i="39"/>
  <c r="BH4" i="39"/>
  <c r="BH5" i="39"/>
  <c r="BH6" i="39"/>
  <c r="BH7" i="39"/>
  <c r="BH8" i="39"/>
  <c r="BH9" i="39"/>
  <c r="BH10" i="39"/>
  <c r="B81" i="40" l="1"/>
  <c r="B77" i="40"/>
  <c r="B73" i="40"/>
  <c r="B65" i="40"/>
  <c r="B61" i="40"/>
  <c r="B57" i="40"/>
  <c r="B53" i="40"/>
  <c r="B49" i="40"/>
  <c r="B44" i="40"/>
  <c r="B37" i="40"/>
  <c r="B32" i="40"/>
  <c r="B28" i="40"/>
  <c r="B18" i="40"/>
  <c r="AF7" i="39" l="1"/>
  <c r="AF8" i="39"/>
  <c r="AF9" i="39"/>
  <c r="AF10" i="39"/>
  <c r="AG7" i="39"/>
  <c r="AG8" i="39"/>
  <c r="AG9" i="39"/>
  <c r="AG10" i="39"/>
  <c r="AH7" i="39"/>
  <c r="AH8" i="39"/>
  <c r="AH9" i="39"/>
  <c r="AH10" i="39"/>
  <c r="AI7" i="39"/>
  <c r="AI8" i="39"/>
  <c r="AI9" i="39"/>
  <c r="AI10" i="39"/>
  <c r="AJ7" i="39"/>
  <c r="AJ8" i="39"/>
  <c r="AJ9" i="39"/>
  <c r="AJ10" i="39"/>
  <c r="AL7" i="39"/>
  <c r="AL8" i="39"/>
  <c r="AL9" i="39"/>
  <c r="AL10" i="39"/>
  <c r="AM7" i="39"/>
  <c r="AM8" i="39"/>
  <c r="AM9" i="39"/>
  <c r="AM10" i="39"/>
  <c r="AN7" i="39"/>
  <c r="AN8" i="39"/>
  <c r="AN9" i="39"/>
  <c r="AN10" i="39"/>
  <c r="AO7" i="39"/>
  <c r="AO8" i="39"/>
  <c r="AO9" i="39"/>
  <c r="AO10" i="39"/>
  <c r="AP7" i="39"/>
  <c r="AP8" i="39"/>
  <c r="AP9" i="39"/>
  <c r="AP10" i="39"/>
  <c r="AQ7" i="39"/>
  <c r="AQ8" i="39"/>
  <c r="AQ9" i="39"/>
  <c r="AQ10" i="39"/>
  <c r="AR7" i="39"/>
  <c r="AR8" i="39"/>
  <c r="AR9" i="39"/>
  <c r="AR10" i="39"/>
  <c r="AS7" i="39"/>
  <c r="AS8" i="39"/>
  <c r="AS9" i="39"/>
  <c r="AS10" i="39"/>
  <c r="AT7" i="39"/>
  <c r="AT8" i="39"/>
  <c r="AT9" i="39"/>
  <c r="AT10" i="39"/>
  <c r="AU7" i="39"/>
  <c r="AU8" i="39"/>
  <c r="AU9" i="39"/>
  <c r="AU10" i="39"/>
  <c r="AV7" i="39"/>
  <c r="AV8" i="39"/>
  <c r="AV9" i="39"/>
  <c r="AV10" i="39"/>
  <c r="AW7" i="39"/>
  <c r="AW8" i="39"/>
  <c r="AW9" i="39"/>
  <c r="AW10" i="39"/>
  <c r="AX7" i="39"/>
  <c r="AX8" i="39"/>
  <c r="AX9" i="39"/>
  <c r="AX10" i="39"/>
  <c r="AZ7" i="39"/>
  <c r="AZ8" i="39"/>
  <c r="AZ9" i="39"/>
  <c r="AZ10" i="39"/>
  <c r="BA7" i="39"/>
  <c r="BA8" i="39"/>
  <c r="BA9" i="39"/>
  <c r="BA10" i="39"/>
  <c r="BD7" i="39"/>
  <c r="BD8" i="39"/>
  <c r="BD9" i="39"/>
  <c r="BD10" i="39"/>
  <c r="BE7" i="39"/>
  <c r="BE8" i="39"/>
  <c r="BE9" i="39"/>
  <c r="BE10" i="39"/>
  <c r="BF7" i="39"/>
  <c r="BF8" i="39"/>
  <c r="BF9" i="39"/>
  <c r="BF10" i="39"/>
  <c r="BI7" i="39"/>
  <c r="BI8" i="39"/>
  <c r="BI9" i="39"/>
  <c r="BI10" i="39"/>
  <c r="B9" i="24"/>
  <c r="B13" i="24"/>
  <c r="AF2" i="39" l="1"/>
  <c r="AK9" i="39" l="1"/>
  <c r="B12" i="24"/>
  <c r="AK7" i="39" l="1"/>
  <c r="AK8" i="39"/>
  <c r="AK10" i="39" l="1"/>
  <c r="AK6" i="39" l="1"/>
  <c r="AW2" i="39"/>
  <c r="AX2" i="39"/>
  <c r="AZ2" i="39"/>
  <c r="BA2" i="39"/>
  <c r="BD2" i="39"/>
  <c r="BE2" i="39"/>
  <c r="BF2" i="39"/>
  <c r="AW3" i="39"/>
  <c r="AX3" i="39"/>
  <c r="AZ3" i="39"/>
  <c r="BA3" i="39"/>
  <c r="BD3" i="39"/>
  <c r="BE3" i="39"/>
  <c r="BF3" i="39"/>
  <c r="BI3" i="39"/>
  <c r="AW4" i="39"/>
  <c r="AX4" i="39"/>
  <c r="AZ4" i="39"/>
  <c r="BA4" i="39"/>
  <c r="BD4" i="39"/>
  <c r="BE4" i="39"/>
  <c r="BF4" i="39"/>
  <c r="BI4" i="39"/>
  <c r="AW5" i="39"/>
  <c r="AX5" i="39"/>
  <c r="AZ5" i="39"/>
  <c r="BA5" i="39"/>
  <c r="BD5" i="39"/>
  <c r="BE5" i="39"/>
  <c r="BF5" i="39"/>
  <c r="BI5" i="39"/>
  <c r="AW6" i="39"/>
  <c r="AX6" i="39"/>
  <c r="AZ6" i="39"/>
  <c r="BA6" i="39"/>
  <c r="BD6" i="39"/>
  <c r="BE6" i="39"/>
  <c r="BF6" i="39"/>
  <c r="BI6" i="39"/>
  <c r="AV3" i="39"/>
  <c r="AV4" i="39"/>
  <c r="AV5" i="39"/>
  <c r="AV6" i="39"/>
  <c r="AV2" i="39"/>
  <c r="AF5" i="39"/>
  <c r="AF6" i="39"/>
  <c r="AG5" i="39"/>
  <c r="AG6" i="39"/>
  <c r="AH5" i="39"/>
  <c r="AH6" i="39"/>
  <c r="AI5" i="39"/>
  <c r="AI6" i="39"/>
  <c r="AJ5" i="39"/>
  <c r="AJ6" i="39"/>
  <c r="AL5" i="39"/>
  <c r="AL6" i="39"/>
  <c r="AM5" i="39"/>
  <c r="AM6" i="39"/>
  <c r="AN5" i="39"/>
  <c r="AN6" i="39"/>
  <c r="AO5" i="39"/>
  <c r="AO6" i="39"/>
  <c r="AP5" i="39"/>
  <c r="AP6" i="39"/>
  <c r="AQ5" i="39"/>
  <c r="AQ6" i="39"/>
  <c r="AR5" i="39"/>
  <c r="AR6" i="39"/>
  <c r="AS5" i="39"/>
  <c r="AS6" i="39"/>
  <c r="AT5" i="39"/>
  <c r="AT6" i="39"/>
  <c r="AU5" i="39"/>
  <c r="AU6" i="39"/>
  <c r="AY7" i="39" l="1"/>
  <c r="BG3" i="39"/>
  <c r="BG4" i="39"/>
  <c r="BG5" i="39"/>
  <c r="BG6" i="39"/>
  <c r="BG7" i="39"/>
  <c r="BG8" i="39"/>
  <c r="BG9" i="39"/>
  <c r="BG10" i="39"/>
  <c r="BG2" i="39"/>
  <c r="BC7" i="39"/>
  <c r="BC8" i="39"/>
  <c r="BC9" i="39"/>
  <c r="BC10" i="39"/>
  <c r="Y2" i="13"/>
  <c r="Y3" i="13"/>
  <c r="Y4" i="13"/>
  <c r="Y5" i="13"/>
  <c r="Y6" i="13"/>
  <c r="Y7" i="13"/>
  <c r="Y8" i="13"/>
  <c r="Y9" i="13"/>
  <c r="Y10" i="13"/>
  <c r="Y11" i="13"/>
  <c r="Y12" i="13"/>
  <c r="Y13" i="13"/>
  <c r="Y14" i="13"/>
  <c r="Y15" i="13"/>
  <c r="Y16" i="13"/>
  <c r="Y17" i="13"/>
  <c r="Y18" i="13"/>
  <c r="Y19" i="13"/>
  <c r="Y20" i="13"/>
  <c r="Y21" i="13"/>
  <c r="Y22" i="13"/>
  <c r="Y23" i="13"/>
  <c r="Y24" i="13"/>
  <c r="Y25" i="13"/>
  <c r="Y26" i="13"/>
  <c r="Y27" i="13"/>
  <c r="Y28" i="13"/>
  <c r="Y29" i="13"/>
  <c r="Y30" i="13"/>
  <c r="Y31" i="13"/>
  <c r="Y32" i="13"/>
  <c r="Y33" i="13"/>
  <c r="Y34" i="13"/>
  <c r="Y35" i="13"/>
  <c r="Y36" i="13"/>
  <c r="Y37" i="13"/>
  <c r="Y38" i="13"/>
  <c r="Y39" i="13"/>
  <c r="Y40" i="13"/>
  <c r="Y41" i="13"/>
  <c r="Y42" i="13"/>
  <c r="Y43" i="13"/>
  <c r="Y44" i="13"/>
  <c r="Y45" i="13"/>
  <c r="Y46" i="13"/>
  <c r="Y47" i="13"/>
  <c r="Y48" i="13"/>
  <c r="Y49" i="13"/>
  <c r="Y50" i="13"/>
  <c r="Y51" i="13"/>
  <c r="Y52" i="13"/>
  <c r="Y53" i="13"/>
  <c r="Y54" i="13"/>
  <c r="Y55" i="13"/>
  <c r="Y56" i="13"/>
  <c r="Y57" i="13"/>
  <c r="Y58" i="13"/>
  <c r="Y59" i="13"/>
  <c r="Y60" i="13"/>
  <c r="Y61" i="13"/>
  <c r="Y62" i="13"/>
  <c r="Y63" i="13"/>
  <c r="Y64" i="13"/>
  <c r="Y65" i="13"/>
  <c r="Y66" i="13"/>
  <c r="Y67" i="13"/>
  <c r="Y68" i="13"/>
  <c r="Y69" i="13"/>
  <c r="Y70" i="13"/>
  <c r="Y71" i="13"/>
  <c r="Y72" i="13"/>
  <c r="Y73" i="13"/>
  <c r="Y74" i="13"/>
  <c r="Y75" i="13"/>
  <c r="Y76" i="13"/>
  <c r="Y77" i="13"/>
  <c r="Y78" i="13"/>
  <c r="Y79" i="13"/>
  <c r="Y80" i="13"/>
  <c r="Y81" i="13"/>
  <c r="Y82" i="13"/>
  <c r="Y83" i="13"/>
  <c r="Y84" i="13"/>
  <c r="Y85" i="13"/>
  <c r="Y86" i="13"/>
  <c r="Y87" i="13"/>
  <c r="BC3" i="39"/>
  <c r="BC4" i="39"/>
  <c r="BC5" i="39"/>
  <c r="BC2" i="39"/>
  <c r="X2" i="13"/>
  <c r="BB7" i="39"/>
  <c r="BB8" i="39"/>
  <c r="BB9" i="39"/>
  <c r="BB10" i="39"/>
  <c r="X3" i="13"/>
  <c r="X4" i="13"/>
  <c r="X5" i="13"/>
  <c r="X6" i="13"/>
  <c r="X7" i="13"/>
  <c r="X8" i="13"/>
  <c r="X9" i="13"/>
  <c r="X10" i="13"/>
  <c r="X11" i="13"/>
  <c r="X12" i="13"/>
  <c r="X13" i="13"/>
  <c r="X14" i="13"/>
  <c r="X15" i="13"/>
  <c r="X16" i="13"/>
  <c r="X17" i="13"/>
  <c r="X18" i="13"/>
  <c r="X19" i="13"/>
  <c r="X20" i="13"/>
  <c r="X21" i="13"/>
  <c r="X22" i="13"/>
  <c r="X23" i="13"/>
  <c r="X24" i="13"/>
  <c r="X25" i="13"/>
  <c r="X26" i="13"/>
  <c r="X27" i="13"/>
  <c r="X28" i="13"/>
  <c r="X29" i="13"/>
  <c r="X30" i="13"/>
  <c r="X31" i="13"/>
  <c r="X32" i="13"/>
  <c r="X33" i="13"/>
  <c r="X34" i="13"/>
  <c r="X35" i="13"/>
  <c r="X36" i="13"/>
  <c r="X37" i="13"/>
  <c r="X38" i="13"/>
  <c r="X39" i="13"/>
  <c r="X40" i="13"/>
  <c r="X41" i="13"/>
  <c r="X42" i="13"/>
  <c r="X43" i="13"/>
  <c r="X44" i="13"/>
  <c r="X45" i="13"/>
  <c r="X46" i="13"/>
  <c r="X47" i="13"/>
  <c r="X48" i="13"/>
  <c r="X49" i="13"/>
  <c r="X50" i="13"/>
  <c r="X51" i="13"/>
  <c r="X52" i="13"/>
  <c r="X53" i="13"/>
  <c r="X54" i="13"/>
  <c r="X55" i="13"/>
  <c r="X56" i="13"/>
  <c r="X57" i="13"/>
  <c r="X58" i="13"/>
  <c r="X59" i="13"/>
  <c r="X60" i="13"/>
  <c r="X61" i="13"/>
  <c r="X62" i="13"/>
  <c r="X63" i="13"/>
  <c r="X64" i="13"/>
  <c r="X65" i="13"/>
  <c r="X66" i="13"/>
  <c r="X67" i="13"/>
  <c r="X68" i="13"/>
  <c r="X69" i="13"/>
  <c r="X70" i="13"/>
  <c r="X71" i="13"/>
  <c r="X72" i="13"/>
  <c r="X73" i="13"/>
  <c r="X74" i="13"/>
  <c r="X75" i="13"/>
  <c r="X76" i="13"/>
  <c r="X77" i="13"/>
  <c r="X78" i="13"/>
  <c r="X79" i="13"/>
  <c r="X80" i="13"/>
  <c r="X81" i="13"/>
  <c r="X82" i="13"/>
  <c r="X83" i="13"/>
  <c r="X84" i="13"/>
  <c r="X85" i="13"/>
  <c r="X86" i="13"/>
  <c r="X87" i="13"/>
  <c r="BB4" i="39"/>
  <c r="BB5" i="39"/>
  <c r="BB2" i="39"/>
  <c r="AY3" i="39"/>
  <c r="AY4" i="39"/>
  <c r="AY5" i="39"/>
  <c r="AY8" i="39"/>
  <c r="AY9" i="39"/>
  <c r="AY10" i="39"/>
  <c r="AY2" i="39"/>
  <c r="AK5" i="39"/>
  <c r="BJ10" i="39" l="1"/>
  <c r="BJ8" i="39"/>
  <c r="BJ9" i="39"/>
  <c r="BJ7" i="39"/>
  <c r="BC6" i="39"/>
  <c r="BB3" i="39"/>
  <c r="BB6" i="39"/>
  <c r="AY6" i="39"/>
  <c r="BJ5" i="39"/>
  <c r="AG2" i="39"/>
  <c r="AH2" i="39"/>
  <c r="AI2" i="39"/>
  <c r="AJ2" i="39"/>
  <c r="AL2" i="39"/>
  <c r="AM2" i="39"/>
  <c r="AN2" i="39"/>
  <c r="AO2" i="39"/>
  <c r="AP2" i="39"/>
  <c r="AQ2" i="39"/>
  <c r="AR2" i="39"/>
  <c r="AS2" i="39"/>
  <c r="AT2" i="39"/>
  <c r="AU2" i="39"/>
  <c r="AF3" i="39"/>
  <c r="AG3" i="39"/>
  <c r="AH3" i="39"/>
  <c r="AI3" i="39"/>
  <c r="AJ3" i="39"/>
  <c r="AL3" i="39"/>
  <c r="AM3" i="39"/>
  <c r="AN3" i="39"/>
  <c r="AO3" i="39"/>
  <c r="AP3" i="39"/>
  <c r="AQ3" i="39"/>
  <c r="AR3" i="39"/>
  <c r="AS3" i="39"/>
  <c r="AT3" i="39"/>
  <c r="AU3" i="39"/>
  <c r="AF4" i="39"/>
  <c r="AG4" i="39"/>
  <c r="AH4" i="39"/>
  <c r="AI4" i="39"/>
  <c r="AJ4" i="39"/>
  <c r="AK4" i="39"/>
  <c r="AL4" i="39"/>
  <c r="AM4" i="39"/>
  <c r="AN4" i="39"/>
  <c r="AO4" i="39"/>
  <c r="AP4" i="39"/>
  <c r="AQ4" i="39"/>
  <c r="AR4" i="39"/>
  <c r="AS4" i="39"/>
  <c r="AT4" i="39"/>
  <c r="AU4" i="39"/>
  <c r="AK2" i="39"/>
  <c r="AK3" i="39"/>
  <c r="B11" i="24"/>
  <c r="B10" i="24"/>
  <c r="BJ6" i="39" l="1"/>
  <c r="BJ3" i="39"/>
  <c r="BJ2" i="39"/>
  <c r="BJ4"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tc={EC4DE435-3EE0-4FC0-9503-F3BA6EDE3DB7}</author>
    <author>tc={8F167A47-5BCE-4C2F-B600-F61581A03406}</author>
  </authors>
  <commentList>
    <comment ref="B1" authorId="0" shapeId="0" xr:uid="{EC4DE435-3EE0-4FC0-9503-F3BA6EDE3DB7}">
      <text>
        <t>[Threaded comment]
Your version of Excel allows you to read this threaded comment; however, any edits to it will get removed if the file is opened in a newer version of Excel. Learn more: https://go.microsoft.com/fwlink/?linkid=870924
Comment:
    So I don't update BMP status because that goes to the installations to verify, correct?
Initial BMP status data validation note mentioned FY21-FY25- are there cases where we're using fiscal year instead of state year or was that just a typo?
Reply:
    It looks like the data you have here is correct. What goes in Historical Comparison should match what's on BMP Records.
Yes, we refer almost exclusively to SY in the datacall now--we used to use FY more but it became important to distinguish between FY (Oct-Sept) and SY (July-June). It should almost certainly be SY.
Reply:
    Noted; no further action required.</t>
      </text>
    </comment>
    <comment ref="V1" authorId="1" shapeId="0" xr:uid="{8F167A47-5BCE-4C2F-B600-F61581A03406}">
      <text>
        <t>[Threaded comment]
Your version of Excel allows you to read this threaded comment; however, any edits to it will get removed if the file is opened in a newer version of Excel. Learn more: https://go.microsoft.com/fwlink/?linkid=870924
Comment:
    Verify which conditions used to indentify this columns cells as required. Current formula is referencing rows 405-end of spreadsheet which is definitely not right.
Reply:
    Ignore/delete that conditional formatting record; irrelevant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tc={4DF30978-DCB6-4C4B-8DEA-EE71512B22CA}</author>
    <author>tc={17F63DEB-14B5-488B-B5E6-EA2BC16CEAFB}</author>
  </authors>
  <commentList>
    <comment ref="S1" authorId="0" shapeId="0" xr:uid="{4DF30978-DCB6-4C4B-8DEA-EE71512B22CA}">
      <text>
        <t>[Threaded comment]
Your version of Excel allows you to read this threaded comment; however, any edits to it will get removed if the file is opened in a newer version of Excel. Learn more: https://go.microsoft.com/fwlink/?linkid=870924
Comment:
    I entered values for all the BMPs that are in our dropdown. No further action needed for Practice Duration column.
Reply:
    Noted</t>
      </text>
    </comment>
    <comment ref="A10" authorId="1" shapeId="0" xr:uid="{17F63DEB-14B5-488B-B5E6-EA2BC16CEAFB}">
      <text>
        <t>[Threaded comment]
Your version of Excel allows you to read this threaded comment; however, any edits to it will get removed if the file is opened in a newer version of Excel. Learn more: https://go.microsoft.com/fwlink/?linkid=870924
Comment:
    What is this?
Reply:
    It is the basis for the conditional formatting on the inspection dates. Inspections must be completed every 4 years, so if the last inspection/built date is before 7/1/16, the inspection date cell should be highlighted.
Reply:
    Noted; no further action required.</t>
      </text>
    </comment>
  </commentList>
</comments>
</file>

<file path=xl/sharedStrings.xml><?xml version="1.0" encoding="utf-8"?>
<sst xmlns="http://schemas.openxmlformats.org/spreadsheetml/2006/main" count="1644" uniqueCount="594">
  <si>
    <t>SY20 West Virginia BMP Datacall Instructions</t>
  </si>
  <si>
    <t>Sheet</t>
  </si>
  <si>
    <t>Instructions/Details</t>
  </si>
  <si>
    <t>Notes</t>
  </si>
  <si>
    <t>CBP Instructions</t>
  </si>
  <si>
    <t xml:space="preserve">(This Sheet) Step by step walkthrough for adding and updating BMP records. </t>
  </si>
  <si>
    <t>Upon completion, send the entire workbook to Hee Jea Hall at</t>
  </si>
  <si>
    <t>HHall@BrwnCald.com</t>
  </si>
  <si>
    <t>Color Code Key</t>
  </si>
  <si>
    <t>Gold columns are required for CBP reporting.</t>
  </si>
  <si>
    <t>Columns with gold headers are required.</t>
  </si>
  <si>
    <t>Black columns are calculated based on other fields or are provided for reference.</t>
  </si>
  <si>
    <t xml:space="preserve">Do not modify these columns. </t>
  </si>
  <si>
    <t>Cells outlined and filled in red are required.</t>
  </si>
  <si>
    <t>Red fill and outlines will appear for individual cells that are required based on data entered.</t>
  </si>
  <si>
    <t xml:space="preserve">Cells highlighted in yellow indicate the Built Date does not correspond to the BMP Status selected. </t>
  </si>
  <si>
    <t>Be sure to follow guidelines for BMP Status. Both Year and Month Installed must be provided to asses BMP Status and Built Date.</t>
  </si>
  <si>
    <t>Blue cells have been modified.</t>
  </si>
  <si>
    <t xml:space="preserve">When a cell is changed or new input entered, it will highlight blue. </t>
  </si>
  <si>
    <t>Orange cells include changes made by the DoD CBP prior to the datacall release.</t>
  </si>
  <si>
    <t>If data was revised during the development of the BMP Crediting Report or this year's reporting template, the cell will be highlighted in orange.</t>
  </si>
  <si>
    <t xml:space="preserve">White columns are requested or conditionally required by the DoD CBP or jurisdiction. </t>
  </si>
  <si>
    <t>Fields are optional or conditionally-required fields based on prior inputs. If conditionally required, cell will be outlined and filled in red.</t>
  </si>
  <si>
    <t>BMP Records
Progress BMPs - BMPs that were implemented and functioning between 7/1/2019 and 6/30/2020 (State Year (SY) 2020).  
Planned BMPs - BMPs that are anticipated to be implemented between 7/1/2020 and 6/30/2025 (SY2021 - SY2025).  Planned BMPs are reported as Planned 2021 (for the remainder of the two-year milestone period in SY2021) or Planned 2022-2025 (SY2022-2025).
Historical BMPS - BMPs that were implemented between 7/1/1984 and 6/30/2019. This includes BMPs that were reported as "Progress" in last year's datacall. 
CLICK IN COLUMN HEADER FOR ADDITIONAL INSTRUCTIONS ABOUT THAT COLUMN
ALL CHANGED CELLS WILL HIGHLIGHT BLUE FOR ENHANCED TRACKING</t>
  </si>
  <si>
    <t>1. Column B: Select the BMP Status as follows:
- Historical= Installed between 7/1/1984 and 6/30/2019.
- Progress= Installed between 7/1/2019 and 6/30/2020.
- Planned 2021= Expected to be installed between 7/1/2020 and 6/30/2021. 
- Planned 2022-2025= Expected to be installed between SY2022 and SY2025.
- Removed= Canceled/Site redeveloped.</t>
  </si>
  <si>
    <t>2. Columns C and D: Populate the federal Fiscal Year the BMP/project received funding or is planned to be funded. Next, populate the actual or estimated cost of the BMP.</t>
  </si>
  <si>
    <t>BMPs that do not have this information will be filled/outlined in red. COST DATA IS REQUIRED FOR REPORTING - PLEASE ESTIMATE IF NOT KNOWN.  DoD is being assessed based on the cost of BMPs implemented in 2020 and 2021. If cost is not known or to estimate the cost, refer to the Capital cost by BMP type provided in the WV Cost Profile available from the CAST website at this link:</t>
  </si>
  <si>
    <t>CAST Cost Profiles</t>
  </si>
  <si>
    <t xml:space="preserve">3. In Column E, enter the Year the project was installed or is planned to be installed. Next, enter the Month installed or planned for installation (best estimate) as a number in Column F. </t>
  </si>
  <si>
    <t>The BMP is considered installed when it is in place and functional.</t>
  </si>
  <si>
    <t xml:space="preserve">4. In Column H, select the type of development or retrofit project. </t>
  </si>
  <si>
    <t xml:space="preserve">5. In Column I, select the Practice Name from the list provided. </t>
  </si>
  <si>
    <t>If either "Stormwater Performance Standard-Stormwater Treatment" or "Stormwater Performance Standard-Runoff Reduction" is selected in Column I, a description of the BMP practice is required in Column AD.</t>
  </si>
  <si>
    <t>6. In Column J, the Practice Duration will be automatically calculated.</t>
  </si>
  <si>
    <t xml:space="preserve">7. For Column K and L, select the Land Use Before and After the project was or will be constructed from the dropdown list provided. </t>
  </si>
  <si>
    <t>8. In Columns M and N, populate the Impervious Acres (required) treated by the practice before and after the project.</t>
  </si>
  <si>
    <t xml:space="preserve">To receive the maximum nutrient and sediment reductions for the practice, all acreage fields must be populated. This method provides a more exact calculation of the nutrient reduction provided by a BMP. Having these values maximizes the nutrient and sediment reductions.  </t>
  </si>
  <si>
    <t xml:space="preserve">10. In Column Q, enter the Runoff Storage Volume in acre-feet. </t>
  </si>
  <si>
    <t xml:space="preserve">As an alternative, state the runoff reduction/stormwater treatment management standard (inches per acre across the area treated.) Having these values maximizes the nutrient and sediment reductions.  </t>
  </si>
  <si>
    <t>11. If the Practice Name is Stream Restoration or Street Sweeping, enter the Project Length in Column R.</t>
  </si>
  <si>
    <t xml:space="preserve">For Stream Restoration, report the length that is or will be restored in feet. For Street Sweeping, enter the curb lane miles that are or will be swept. </t>
  </si>
  <si>
    <t>12. Enter the Latitude (Column S) and Longitude (Column T) of the practice, if known.</t>
  </si>
  <si>
    <t>Provide latitude and longitude values to four decimal places. 
Latitude and Longitude can be estimated using Google Maps by right-clicking on a location and selecting "What's here?" A small window with the approximate latitude and longitude will appear.</t>
  </si>
  <si>
    <t>13. For Columns W and Z, populate the date of the BMP's last inspection, then populate the date the BMP was last maintained.  If the cell includes a past inspection date and is filled/outlined in red, overwrite the previous date and status with the latest inspection event.</t>
  </si>
  <si>
    <t>14.  In Column AD, indicate if the calculated load reductions by Protocol are available for stream projects. This field will fill/outline in red if a response is required based on the BMP Name.</t>
  </si>
  <si>
    <t>Column AD is required for stream restoration projects. Select "Yes" if the project load reductions have been calculated using the Protocols approved by the appropriate Expert Panel. If not, select "No."</t>
  </si>
  <si>
    <t xml:space="preserve">15. Provide any comments or questions in Column AE to facilitate in reviewing the BMP and receiving credit. </t>
  </si>
  <si>
    <t>FAQs</t>
  </si>
  <si>
    <t xml:space="preserve">Reference sheet containing Frequently Asked Questions on the West Virginia template. </t>
  </si>
  <si>
    <t xml:space="preserve">Do not modify reference data. </t>
  </si>
  <si>
    <t>Reference</t>
  </si>
  <si>
    <t xml:space="preserve">Reference sheet containing all Column References for BMP reporting. </t>
  </si>
  <si>
    <t>Frequently Asked Questions (FAQs)</t>
  </si>
  <si>
    <t>This sheet is intended to provide additional guidance to frequently asked questions.</t>
  </si>
  <si>
    <t>I don't have design information for my planned BMPs. What should I enter?</t>
  </si>
  <si>
    <t>I don't know what metrics to report for my BMP type. Where can I find this information?</t>
  </si>
  <si>
    <t>I need more information about the different BMP types. Where can I go?</t>
  </si>
  <si>
    <t>What are BMP enhancements, conversions, and restorations?</t>
  </si>
  <si>
    <t>How do I report a BMP retrofit?</t>
  </si>
  <si>
    <t xml:space="preserve">How are inspection and maintenance requirements calculated by the spreadsheet? </t>
  </si>
  <si>
    <t>How do I report BMPs that are in series/part of a treatment train?</t>
  </si>
  <si>
    <t>Should I report BMPs installed to meet development standards/requirements for new and redevelopment sites?</t>
  </si>
  <si>
    <t>How do I report street sweeping under a Street Cleaning Practice number?</t>
  </si>
  <si>
    <t>What do I do if a BMP I am reporting is not in the CAST cost profiles?</t>
  </si>
  <si>
    <t>Why can’t I sort data within the spreadsheet? How can I navigate within the sheet?</t>
  </si>
  <si>
    <t>What types of natural resource projects are eligible for water quality credit?</t>
  </si>
  <si>
    <t>How will upcoming changes to crediting protocols for stream restoration affect my planned projects?</t>
  </si>
  <si>
    <t>First, check with the installation planning division to ensure that there is not additional information available about the project. Once you have confirmed that further information is not available, refer to the following guidance to provide estimates or placeholders of BMP information:</t>
  </si>
  <si>
    <r>
      <t xml:space="preserve">Estimate the </t>
    </r>
    <r>
      <rPr>
        <b/>
        <sz val="11"/>
        <color theme="1"/>
        <rFont val="Calibri"/>
        <family val="2"/>
        <scheme val="minor"/>
      </rPr>
      <t>Year and Month Planned (Columns E and F)</t>
    </r>
    <r>
      <rPr>
        <sz val="11"/>
        <color theme="1"/>
        <rFont val="Calibri"/>
        <family val="2"/>
        <scheme val="minor"/>
      </rPr>
      <t xml:space="preserve"> based on your best available information. If you have limited information, you can estimate based on the anticipated year (1/1/YYYY) or simply provide 1/1/2025.</t>
    </r>
  </si>
  <si>
    <r>
      <t xml:space="preserve">Estimate the </t>
    </r>
    <r>
      <rPr>
        <b/>
        <sz val="11"/>
        <color theme="1"/>
        <rFont val="Calibri"/>
        <family val="2"/>
        <scheme val="minor"/>
      </rPr>
      <t>Year Funded (Column C)</t>
    </r>
    <r>
      <rPr>
        <sz val="11"/>
        <color theme="1"/>
        <rFont val="Calibri"/>
        <family val="2"/>
        <scheme val="minor"/>
      </rPr>
      <t xml:space="preserve"> and </t>
    </r>
    <r>
      <rPr>
        <b/>
        <sz val="11"/>
        <color theme="1"/>
        <rFont val="Calibri"/>
        <family val="2"/>
        <scheme val="minor"/>
      </rPr>
      <t>BMP Status (Column B)</t>
    </r>
    <r>
      <rPr>
        <sz val="11"/>
        <color theme="1"/>
        <rFont val="Calibri"/>
        <family val="2"/>
        <scheme val="minor"/>
      </rPr>
      <t xml:space="preserve"> based on the Built Date estimate. </t>
    </r>
  </si>
  <si>
    <r>
      <t xml:space="preserve">For the </t>
    </r>
    <r>
      <rPr>
        <b/>
        <sz val="11"/>
        <color theme="1"/>
        <rFont val="Calibri"/>
        <family val="2"/>
        <scheme val="minor"/>
      </rPr>
      <t>Latitude</t>
    </r>
    <r>
      <rPr>
        <sz val="11"/>
        <color theme="1"/>
        <rFont val="Calibri"/>
        <family val="2"/>
        <scheme val="minor"/>
      </rPr>
      <t xml:space="preserve"> and </t>
    </r>
    <r>
      <rPr>
        <b/>
        <sz val="11"/>
        <color theme="1"/>
        <rFont val="Calibri"/>
        <family val="2"/>
        <scheme val="minor"/>
      </rPr>
      <t>Longitude (Columns T and U)</t>
    </r>
    <r>
      <rPr>
        <sz val="11"/>
        <color theme="1"/>
        <rFont val="Calibri"/>
        <family val="2"/>
        <scheme val="minor"/>
      </rPr>
      <t>, provide either an estimate of the site location or a point within the installation boundary.</t>
    </r>
  </si>
  <si>
    <r>
      <t xml:space="preserve">For the </t>
    </r>
    <r>
      <rPr>
        <b/>
        <sz val="11"/>
        <color theme="1"/>
        <rFont val="Calibri"/>
        <family val="2"/>
        <scheme val="minor"/>
      </rPr>
      <t>Practice Name (Column I)</t>
    </r>
    <r>
      <rPr>
        <sz val="11"/>
        <color theme="1"/>
        <rFont val="Calibri"/>
        <family val="2"/>
        <scheme val="minor"/>
      </rPr>
      <t>, select your best estimate. If no information is available, select Extended Dry Detention Pond.</t>
    </r>
  </si>
  <si>
    <r>
      <t xml:space="preserve">If available, use planned site information to provide the </t>
    </r>
    <r>
      <rPr>
        <b/>
        <sz val="11"/>
        <color theme="1"/>
        <rFont val="Calibri"/>
        <family val="2"/>
        <scheme val="minor"/>
      </rPr>
      <t xml:space="preserve">Impervious Acres Before </t>
    </r>
    <r>
      <rPr>
        <sz val="11"/>
        <color theme="1"/>
        <rFont val="Calibri"/>
        <family val="2"/>
        <scheme val="minor"/>
      </rPr>
      <t>and</t>
    </r>
    <r>
      <rPr>
        <b/>
        <sz val="11"/>
        <color theme="1"/>
        <rFont val="Calibri"/>
        <family val="2"/>
        <scheme val="minor"/>
      </rPr>
      <t xml:space="preserve"> After (Columns M and N), </t>
    </r>
    <r>
      <rPr>
        <sz val="11"/>
        <color theme="1"/>
        <rFont val="Calibri"/>
        <family val="2"/>
        <scheme val="minor"/>
      </rPr>
      <t>and</t>
    </r>
    <r>
      <rPr>
        <b/>
        <sz val="11"/>
        <color theme="1"/>
        <rFont val="Calibri"/>
        <family val="2"/>
        <scheme val="minor"/>
      </rPr>
      <t xml:space="preserve"> Area Treated (Column P)</t>
    </r>
    <r>
      <rPr>
        <sz val="11"/>
        <color theme="1"/>
        <rFont val="Calibri"/>
        <family val="2"/>
        <scheme val="minor"/>
      </rPr>
      <t xml:space="preserve"> treated by the BMP. If no information is available, use the existing site data.</t>
    </r>
  </si>
  <si>
    <r>
      <t xml:space="preserve">For </t>
    </r>
    <r>
      <rPr>
        <b/>
        <sz val="11"/>
        <color theme="1"/>
        <rFont val="Calibri"/>
        <family val="2"/>
        <scheme val="minor"/>
      </rPr>
      <t>Runoff Storage Volume (Column Q)</t>
    </r>
    <r>
      <rPr>
        <sz val="11"/>
        <color theme="1"/>
        <rFont val="Calibri"/>
        <family val="2"/>
        <scheme val="minor"/>
      </rPr>
      <t>, if it is not known, assume one inch of treatment across the impervious acres treated. Multiply the impervious acres treated by 0.08 feet to get the acre-feet of runoff storage volume.</t>
    </r>
  </si>
  <si>
    <r>
      <t xml:space="preserve">The appropriate cells for your BMP should be filled/outlined in red after you select your </t>
    </r>
    <r>
      <rPr>
        <b/>
        <sz val="11"/>
        <color theme="1"/>
        <rFont val="Calibri"/>
        <family val="2"/>
        <scheme val="minor"/>
      </rPr>
      <t>Practice Name (Column I)</t>
    </r>
    <r>
      <rPr>
        <sz val="11"/>
        <color theme="1"/>
        <rFont val="Calibri"/>
        <family val="2"/>
        <scheme val="minor"/>
      </rPr>
      <t>. Some BMPs (like Stream Restoration and Street Sweeping) require Project Length (in feet restored and curb lane miles swept, respectively.)</t>
    </r>
  </si>
  <si>
    <t>For more information about BMP types and how they are credited by the Chesapeake Bay Program Partnership, please refer to the Quick Reference Guide for Best Management Practices (BMPs), which includes general information about the practice, how it is reported, and how the amount of credit is determined. The Guide can be found at the following link:</t>
  </si>
  <si>
    <t>https://www.chesapeakebay.net/what/publications/quick_reference_guide_for_best_management_practices_bmps</t>
  </si>
  <si>
    <t>Retrofit: Refers to projects that provide nutrient and sediment reductions on an existing site that is either currently untreated or inadequately treated. Enhancements, conversions, and restorations are types of BMP retrofit projects.</t>
  </si>
  <si>
    <t>Enhancements: Retrofit utilizes the original stormwater treatment mechanism but improves nutrient removal. For example, by increasing the storage volume, extending the flow path, or increasing the hydraulic residence time.</t>
  </si>
  <si>
    <t>Conversions: Retrofit involves the redesign of an existing BMP. An example is converting a dry pond to a constructed wetland or wet pond.</t>
  </si>
  <si>
    <t>Restoration: Applies to major maintenance upgrades to existing BMPs that have either failed or lost their original stormwater treatment capacity.</t>
  </si>
  <si>
    <t xml:space="preserve">If the retrofit will keep the same BMP ID as the existing practice, edit the existing record. Add comments as appropriate to provide additional information.
</t>
  </si>
  <si>
    <t>If the previous BMP no longer exists or if the retrofit is assigned a new BMP ID, change the status of the existing BMP to "Remove". Enter information on the new BMP in a new row. Use the Comments field to note the unique ID of the prior BMP (if applicable).</t>
  </si>
  <si>
    <r>
      <t>The</t>
    </r>
    <r>
      <rPr>
        <b/>
        <sz val="11"/>
        <color theme="1"/>
        <rFont val="Calibri"/>
        <family val="2"/>
        <scheme val="minor"/>
      </rPr>
      <t xml:space="preserve"> Inspection Date column (Column W) </t>
    </r>
    <r>
      <rPr>
        <sz val="11"/>
        <color theme="1"/>
        <rFont val="Calibri"/>
        <family val="2"/>
        <scheme val="minor"/>
      </rPr>
      <t>is conditionally-required based on the credit duration and date installed of the selected BMP. All BMPs must be inspected within the credit duration (in years) of the BMP, which is defined by the Chesapeake Bay Program, to maintain credit. If maintenance was performed on the BMP, please enter a maintenance date.</t>
    </r>
  </si>
  <si>
    <t>Neither CAST nor the jurisdiction templates include a mechanism to report BMPs that are part of a treatment train. However, it is important that each BMP in the series is accounted for in the datacall to facilitate tracking of future inspection and maintenance activities. Therefore, enter one row for each BMP in the treatment train.
If the drainage area information for each BMP is known, follow this procedure: Beginning with the most upstream BMP, enter the area treated exclusively by the BMP. For each subsequent downstream BMP, exclude the area treated by the upstream BMPs. This prevents double-counting of the acres reported as treated. 
If runoff from one area is treated by two BMPs, you may also choose to enter the entire area treated by the BMP with the higher pollutant removal efficiency. Then, enter 0.0001 acre for any remaining BMPs.
If the individual drainage area information is not known, divide the total area treated by the treatment train equally among the individual BMPs.</t>
  </si>
  <si>
    <t>Yes, this datacall is intended to capture records for all BMPs implemented at DoD installations.</t>
  </si>
  <si>
    <t>The amount of credit for street sweeping is dependent on the type of sweeper utilized, the frequency it is conducted (including seasonal changes), and the area or length swept per event. It is important that you report only the area/length of the impervious area swept in one sweeping event/pass, not an annual or monthly total.</t>
  </si>
  <si>
    <t>In 2011, King and Hagan completed a report compiling the costs of stormwater BMPs in Maryland County. Though the data was collected only in Maryland, the estimated costs can provide a starting point for estimating BMP costs in other states. Because the costs in this report may be dated, applying a factor for inflation may be appropriate.</t>
  </si>
  <si>
    <t>https://mde.state.md.us/programs/Water/TMDL/TMDLImplementation/Documents/King_Hagan_Stormwater%20Cost%20Report%20to%20MDE_Final%20Draft_12Oct2011.pdf</t>
  </si>
  <si>
    <t xml:space="preserve">A third source was developed in the Virginia James River basin and can be found at this link: </t>
  </si>
  <si>
    <t xml:space="preserve">https://thejamesriver.org/wp-content/uploads/2016/05/JRA-Cost-effective-Full-Report-June-update.pdf </t>
  </si>
  <si>
    <t>For specific BMPs, additional research may be warranted to find an estimate for the unit cost for BMPs in the Chesapeake Bay.</t>
  </si>
  <si>
    <t>Sections of the spreadsheet are locked to prevent changes to important information in certain columns. As a result, the data cannot be sorted. You can, however, filter data in all fields.
In lieu of hiding or unhiding fields, we recommend you use the “New Window” or “Split” option on the View tab.</t>
  </si>
  <si>
    <t>Common natural resource projects that create TMDL credit at DoD installations include stream restoration, shoreline restoration, tree planting, conversion of developed land to natural conditions, riparian forest buffers, and forest plantings, among others. If you are uncertain about if a project is eligible, contact Hee Jea Hall (hhall@brwncald.com) for more information.</t>
  </si>
  <si>
    <t>https://chesapeakestormwater.net/bmp-resources/urban-stream-restoration/</t>
  </si>
  <si>
    <t>DoD BMP ID</t>
  </si>
  <si>
    <t>BMP Status</t>
  </si>
  <si>
    <t>Year Funded</t>
  </si>
  <si>
    <t>BMP Cost</t>
  </si>
  <si>
    <t>Year Installed or Planned</t>
  </si>
  <si>
    <t xml:space="preserve">Month Installed or Planned </t>
  </si>
  <si>
    <t>Built Date</t>
  </si>
  <si>
    <t>Project Type</t>
  </si>
  <si>
    <t>Practice Name</t>
  </si>
  <si>
    <t>Practice Duration</t>
  </si>
  <si>
    <t>Land Use Before</t>
  </si>
  <si>
    <t>Land Use After</t>
  </si>
  <si>
    <t>Impervious Acres Before</t>
  </si>
  <si>
    <t>Impervious Acres After</t>
  </si>
  <si>
    <t>Turf Acres</t>
  </si>
  <si>
    <t>Acres Treated</t>
  </si>
  <si>
    <t>Runoff Storage Volume</t>
  </si>
  <si>
    <t>Project Length</t>
  </si>
  <si>
    <t>Latitude</t>
  </si>
  <si>
    <t>Longitude</t>
  </si>
  <si>
    <t>County</t>
  </si>
  <si>
    <t>Facility Name</t>
  </si>
  <si>
    <t>Inspection Date</t>
  </si>
  <si>
    <t>Inspect Year</t>
  </si>
  <si>
    <t>Inspect Month</t>
  </si>
  <si>
    <t>Maintenance Date</t>
  </si>
  <si>
    <t>Contact Name</t>
  </si>
  <si>
    <t>Contact Email</t>
  </si>
  <si>
    <t>Agency Name</t>
  </si>
  <si>
    <t>Protocol Reductions Calculated</t>
  </si>
  <si>
    <t>Comments</t>
  </si>
  <si>
    <t>BMP Status3</t>
  </si>
  <si>
    <t>Year Funded4</t>
  </si>
  <si>
    <t>BMP Cost5</t>
  </si>
  <si>
    <t>Year Installed or Planned6</t>
  </si>
  <si>
    <t>Month Installed or Planned 7</t>
  </si>
  <si>
    <t>Built Date8</t>
  </si>
  <si>
    <t>Project Type9</t>
  </si>
  <si>
    <t>Practice Name10</t>
  </si>
  <si>
    <t>Practice Duration11</t>
  </si>
  <si>
    <t>Land Use Before13</t>
  </si>
  <si>
    <t>Land Use After14</t>
  </si>
  <si>
    <t>Impervious Acres Before15</t>
  </si>
  <si>
    <t>Impervious Acres After16</t>
  </si>
  <si>
    <t>Turf Acres17</t>
  </si>
  <si>
    <t>Acres Treated18</t>
  </si>
  <si>
    <t>Runoff Storage Volume19</t>
  </si>
  <si>
    <t>ProjectLength20</t>
  </si>
  <si>
    <t>Latitude21</t>
  </si>
  <si>
    <t>Longitude22</t>
  </si>
  <si>
    <t>County23</t>
  </si>
  <si>
    <t>Facility Name24</t>
  </si>
  <si>
    <t>Inspection Date25</t>
  </si>
  <si>
    <t>Inspect Year26</t>
  </si>
  <si>
    <t>Inspect Month27</t>
  </si>
  <si>
    <t>Maintenance Date28</t>
  </si>
  <si>
    <t>Contact Name29</t>
  </si>
  <si>
    <t>Contact Email30</t>
  </si>
  <si>
    <t>Agency Name31</t>
  </si>
  <si>
    <t>Protocol Reductions Calculated Status Change</t>
  </si>
  <si>
    <t>Comments32</t>
  </si>
  <si>
    <t>Changes</t>
  </si>
  <si>
    <t>WVFY171</t>
  </si>
  <si>
    <t>Historical</t>
  </si>
  <si>
    <t>New Development</t>
  </si>
  <si>
    <t>Stormwater Performance Standard-Stormwater Treatment</t>
  </si>
  <si>
    <t>Mineral</t>
  </si>
  <si>
    <t>Allegany Ballistics Laboratory (Navy Portion)</t>
  </si>
  <si>
    <t>Paul Corwell</t>
  </si>
  <si>
    <t>paul.corwell@dextera-online.com</t>
  </si>
  <si>
    <t>DOD</t>
  </si>
  <si>
    <t>WVFY172</t>
  </si>
  <si>
    <t>WVFY173</t>
  </si>
  <si>
    <t>PIFY1820</t>
  </si>
  <si>
    <t>Restoration Retrofit</t>
  </si>
  <si>
    <t>Urban Stream Restoration</t>
  </si>
  <si>
    <t>WVFY191</t>
  </si>
  <si>
    <t>Wet Ponds and Wetlands</t>
  </si>
  <si>
    <t/>
  </si>
  <si>
    <t>167th Airlift Wing, Shepherd Field</t>
  </si>
  <si>
    <t>Maj Blake Bennett</t>
  </si>
  <si>
    <t>blake.w.bennett.mil@mail.mil</t>
  </si>
  <si>
    <t>WVFY192</t>
  </si>
  <si>
    <t>WVFY193</t>
  </si>
  <si>
    <t>Other</t>
  </si>
  <si>
    <t>Mechanical Broom Technology - 1 pass/week</t>
  </si>
  <si>
    <t>WVFY194</t>
  </si>
  <si>
    <t>Progress</t>
  </si>
  <si>
    <t>WVFY195</t>
  </si>
  <si>
    <t>Planned 2022-2025</t>
  </si>
  <si>
    <t>West Virginia BMP Consolidation Workbook References</t>
  </si>
  <si>
    <t>Column Pick Lists</t>
  </si>
  <si>
    <t>Re-development</t>
  </si>
  <si>
    <t>New Retrofit</t>
  </si>
  <si>
    <t>Conversion Retrofit</t>
  </si>
  <si>
    <t>Enhancement Retrofit</t>
  </si>
  <si>
    <t>Measurement Unit</t>
  </si>
  <si>
    <t>Acre</t>
  </si>
  <si>
    <t>Acre-Feet</t>
  </si>
  <si>
    <t>Each</t>
  </si>
  <si>
    <t>Linear Feet</t>
  </si>
  <si>
    <t>N/A</t>
  </si>
  <si>
    <t>Square Feet</t>
  </si>
  <si>
    <t>System</t>
  </si>
  <si>
    <t>99th RSC (WV) - Martinsburg Memorial</t>
  </si>
  <si>
    <t>Berkley</t>
  </si>
  <si>
    <t>99th RSC (WV) - Romney</t>
  </si>
  <si>
    <t>Hampshire</t>
  </si>
  <si>
    <t>Value</t>
  </si>
  <si>
    <t>Description</t>
  </si>
  <si>
    <t>Legacy</t>
  </si>
  <si>
    <t>Constructed prior to 07/01/1984.</t>
  </si>
  <si>
    <t>Implemented and in use between 07/01/1984 and 06/30/2019.</t>
  </si>
  <si>
    <t xml:space="preserve">Implemented and in use between 07/01/2019 and 06/30/2020. </t>
  </si>
  <si>
    <t>Planned 2021</t>
  </si>
  <si>
    <t xml:space="preserve">Expected to be implemented between 07/01/2020 and 06/30/2021. </t>
  </si>
  <si>
    <t xml:space="preserve">Expected to be implemented after 07/01/2021. </t>
  </si>
  <si>
    <t>Remove</t>
  </si>
  <si>
    <t xml:space="preserve">Project is no longer planned or has been removed from the system. </t>
  </si>
  <si>
    <t>Stormwater Practice Name</t>
  </si>
  <si>
    <t>Area Required</t>
  </si>
  <si>
    <t>Length Required</t>
  </si>
  <si>
    <t>Advanced Grey Infrastructure Nutrient Discovery Program (IDDE)</t>
  </si>
  <si>
    <t>Illicit discharge detection and elimination credits are only available to localities that show empirical monitoring for each eligible individual discharge. Enter unit of total acres treated or percent of acres treated.</t>
  </si>
  <si>
    <t>Advanced Sweeping Technology - 1 pass/12 weeks</t>
  </si>
  <si>
    <t>Sweeper is equipped with a sweeping head which creates suction and uses forced air to transfer street debris into the hopper or sweeper is equipped with a high power vacuum to suction debris from street surface. Must pass the same street every twelve weeks. Enter units of acres or miles.</t>
  </si>
  <si>
    <t>Advanced Sweeping Technology - 1 pass/2 weeks</t>
  </si>
  <si>
    <t>Sweeper is equipped with a sweeping head which creates suction and uses forced air to transfer street debris into the hopper or sweeper is equipped with a high power vacuum to suction debris from street surface. Must pass the same street once every two weeks. Enter units of acres or miles.</t>
  </si>
  <si>
    <t>Advanced Sweeping Technology - 1 pass/4 weeks</t>
  </si>
  <si>
    <t>Sweeper is equipped with a sweeping head which creates suction and uses forced air to transfer street debris into the hopper or sweeper is equipped with a high power vacuum to suction debris from street surface. Must pass the same street every four weeks. Enter units of acres or miles.</t>
  </si>
  <si>
    <t>Advanced Sweeping Technology - 1 pass/8 weeks</t>
  </si>
  <si>
    <t>Sweeper is equipped with a sweeping head which creates suction and uses forced air to transfer street debris into the hopper or sweeper is equipped with a high power vacuum to suction debris from street surface. Must pass the same street every eight weeks. Enter units of acres or miles.</t>
  </si>
  <si>
    <t>Advanced Sweeping Technology - 1 pass/week</t>
  </si>
  <si>
    <t>Sweeper is equipped with a sweeping head which creates suction and uses forced air to transfer street debris into the hopper or sweeper is equipped with a high power vacuum to suction debris from street surface. Must pass the same street once a week. Enter units of acres or miles.</t>
  </si>
  <si>
    <t>Advanced Sweeping Technology - 2 pass/week</t>
  </si>
  <si>
    <t>Sweeper is equipped with a sweeping head which creates suction and uses forced air to transfer street debris into the hopper or sweeper is equipped with a high power vacuum to suction debris from street surface. Must pass the same street twice a week. Enter units of acres or miles.</t>
  </si>
  <si>
    <t>Advanced Sweeping Technology - fall 1 pass/1-2 weeks else monthly</t>
  </si>
  <si>
    <t>Sweeper is equipped with a sweeping head which creates suction and uses forced air to transfer street debris into the hopper or sweeper is equipped with a high power vacuum to suction debris from street surface.  Must pass once every week from March to April, October to November and monthly otherwise. Enter units of acres or miles.</t>
  </si>
  <si>
    <t>Advanced Sweeping Technology - spring 1 pass/1-2 weeks else monthly</t>
  </si>
  <si>
    <t>Sweeper is equipped with a sweeping head which creates suction and uses forced air to transfer street debris into the hopper or sweeper is equipped with a high power vacuum to suction debris from street surface. Must pass once every week from March to April and monthly otherwise. Enter units of acres or miles.</t>
  </si>
  <si>
    <t>Bioretention/raingardens - A/B soils, no underdrain</t>
  </si>
  <si>
    <t>An excavated pit backfilled with engineered media, topsoil, mulch, and vegetation.  These are planting areas installed in shallow basins in which the storm water runoff is temporarily ponded and then treated by filtering through the bed components, and through biological and biochemical reactions within the soil matrix and around the root zones of the plants.  This BMP has no underdrain and is in A or B soil. Enter unit of total acres treated or percent of acres treated.</t>
  </si>
  <si>
    <t>Bioretention/raingardens - A/B soils, underdrain</t>
  </si>
  <si>
    <t>An excavated pit backfilled with engineered media, topsoil, mulch, and vegetation.  These are planting areas installed in shallow basins in which the storm water runoff is temporarily ponded and then treated by filtering through the bed components, and through biological and biochemical reactions within the soil matrix and around the root zones of the plants.  This BMP has an underdrain and is in A or B soil. Enter unit of total acres treated or percent of acres treated.</t>
  </si>
  <si>
    <t>Bioretention/raingardens - C/D soils, underdrain</t>
  </si>
  <si>
    <t>An excavated pit backfilled with engineered media, topsoil, mulch, and vegetation.  These are planting areas installed in shallow basins in which the storm water runoff is temporarily ponded and then treated by filtering through the bed components, and through biological and biochemical reactions within the soil matrix and around the root zones of the plants.  This BMP has an underdrain and is in C or D soil. Use this BMP where the specific design is unknown. Enter unit of total acres treated or percent of acres treated.</t>
  </si>
  <si>
    <t>Bioswale</t>
  </si>
  <si>
    <t>With a bioswale, the load is reduced because, unlike other open channel designs, there is now infiltration into the soil.  A bioswale is designed to function as a bioretention area. Enter unit of total acres treated or percent of acres treated.</t>
  </si>
  <si>
    <t>Dry Detention Ponds and Hydrodynamic Structures</t>
  </si>
  <si>
    <t>Dry Detention Ponds are depressions or basins created by excavation or berm construction that temporarily store runoff and release it slowly via surface flow or groundwater infiltration following storms. Hydrodynamic Structures are devices designed to improve quality of stormwater using features such as swirl concentrators, grit chambers, oil barriers, baffles, micropools, and absorbent pads that are designed to remove sediments, nutrients, metals, organic chemicals, or oil and grease from urban runoff.  Enter unit of total acres treated or percent of acres treated.</t>
  </si>
  <si>
    <t>Dry Extended Detention Ponds</t>
  </si>
  <si>
    <t>Dry extended detention (ED) basins are depressions created by excavation or berm construction that temporarily store runoff and release it slowly via surface flow or groundwater infiltration following storms. Dry ED basins are designed to dry out between storm events, in contrast with wet ponds, which contain standing water permanently. As such, they are similar in construction and function to dry detention basins, except that the duration of detention of stormwater is designed to be longer, theoretically improving treatment effectiveness.  Enter unit of total acres treated or percent of acres treated.</t>
  </si>
  <si>
    <t>Erosion and Sediment Control Level 1</t>
  </si>
  <si>
    <t>Includes ESC practices implemented under historical performance standards from approximately 2000 or before.  The sediment trapping requirements were typically 1,800 cubic feet/acre, stabilization requirements were less rapid, and inspections occurred less frequently, among other factors. Use this BMP where specific control measures are unknown. Enter unit of total acres or percent of acres.</t>
  </si>
  <si>
    <t>Erosion and Sediment Control Level 2</t>
  </si>
  <si>
    <t>This level of performance reflects the more stringent ESC requirements that have been adopted by local and state governments and generally conform to the standard requirements in EPA’s 2012 Construction General Permit.  These include a greater sediment treatment capacity (typically 3,600 cubic feet/acre), surface outlets, more rapid vegetative cover for temporary and permanent stabilization, and improved design specifications for individual ESC practices to enhance sediment trapping or removal. Enter unit of total acres or percent of acres.</t>
  </si>
  <si>
    <t>Erosion and Sediment Control Level 3</t>
  </si>
  <si>
    <t xml:space="preserve">This level of performance reflects the gradual shift to improve performance by expanded use of passive chemical treatment within Level 2 ESC practices.  Chemical treatment involves the passive use of polyacrylamide (PAM) and other flocculants.  The treatment relies solely on gravity to control the sediment in construction site runoff (e.g., adding PAM granules to a check dam, erosion control fabric, or running basin flows across a block or sock containing flocculants). Enter unit of total acres or percent of acres. </t>
  </si>
  <si>
    <t>Filter Strip Runoff Reduction</t>
  </si>
  <si>
    <t>Urban filter strips are stable areas with vegetated cover on flat or gently sloping land. Runoff entering the filter strip must be in the form of sheet-flow and must enter at a non-erosive rate for the site-specific soil conditions. A 0.4 design ratio of filter strip length to impervious flow length is recommended for runoff reduction urban filter strips. Enter unit of total acres treated or percent of acres treated.</t>
  </si>
  <si>
    <t>Filter Strip Stormwater Treatment</t>
  </si>
  <si>
    <t>Urban filter strips are stable areas with vegetated cover on flat or gently sloping land. Runoff entering the filter strip must be in the form of sheet-flow and must enter at a non-erosive rate for the site-specific soil conditions. A 0.2 design ratio of filter strip length to impervious flow length is recommended for stormwater treatment urban filter strips. Enter unit of total acres treated or percent of acres treated.</t>
  </si>
  <si>
    <t>Filtering Practices</t>
  </si>
  <si>
    <t>Practices that capture and temporarily store runoff and pass it through a filter bed of either sand or an organic media.  There are various sand filter designs, such as above ground, below ground, perimeter, etc.  An organic media filter uses another medium besides sand to enhance pollutant removal for many compounds due to the increased cation exchange capacity achieved by increasing the organic matter.  These systems require annual inspection and maintenance to receive pollutant reduction credit. Enter unit of total acres treated or percent of acres treated.</t>
  </si>
  <si>
    <t>Floating Treatment Wetland 10% Coverage of Pond</t>
  </si>
  <si>
    <t xml:space="preserve">Floating treatment wetlands are rafts of wetland vegetation deployed in existing wet ponds with a drainage area of &lt;400 acres. First report wet ponds or stormwater performance standard-stormwater treatment (ST), then report the BMP according to the percent of pond area covered in the wetland rafts. Report units of acres treated by the wet pond. </t>
  </si>
  <si>
    <t>Floating Treatment Wetland 20% Coverage of Pond</t>
  </si>
  <si>
    <t>Floating Treatment Wetland 30% Coverage of Pond</t>
  </si>
  <si>
    <t>Floating Treatment Wetland 40% Coverage of Pond</t>
  </si>
  <si>
    <t>Floating Treatment Wetland 50% Coverage of Pond</t>
  </si>
  <si>
    <t>Forest Buffer</t>
  </si>
  <si>
    <t>Forest buffers are linear wooded areas that help filter nutrients, sediments and other pollutants from runoff as well as remove nutrients from groundwater.  The recommended buffer width is 100 feet, with a 35 feet minimum width required. Enter units of acres of buffer or percent.</t>
  </si>
  <si>
    <t>Forest Conservation</t>
  </si>
  <si>
    <t>This BMP in Maryland is the implementation of the Maryland Forest Conservation Act that requires developers to maintain at least 20% of a development site in trees (forest condition). This Act serves to alter the rate of urban conversion. Report those acres that were maintained as forest. The model treats this as a land use conversion from urban to forest land. Enter units of acres or percent.</t>
  </si>
  <si>
    <t>Forest Harvesting Practices</t>
  </si>
  <si>
    <t>Forest harvesting practices are a suite of BMPs that minimize the environmental impacts of road building, log removal, site preparation and forest management.  These practices help reduce suspended sediments and associated nutrients that can result from forest operations.  Enter units of acres or percent.</t>
  </si>
  <si>
    <t>Forest Planting</t>
  </si>
  <si>
    <t xml:space="preserve">Urban forest planning includes any tree planting except those used to establish riparian forest buffers. Trees are planted on pervious areas. Enter units of acres or percent. </t>
  </si>
  <si>
    <t>Grass Buffers</t>
  </si>
  <si>
    <t>This BMP changes the land use from pervious urban to pervious urban. Therefore, there is no change and no reduction from using this BMP.</t>
  </si>
  <si>
    <t>Impervious Disconnection to amended soils</t>
  </si>
  <si>
    <t>Disconnecting existing impervious area runoff from stormwater drainage systems such as directing rooftops and/or on-lot impervious surfaces to pervious areas with amended soils. Report disconnect to un-amended soils as Urban Filter Strip. Submit units of impervious acres or percent.</t>
  </si>
  <si>
    <t>Impervious Surface Reduction</t>
  </si>
  <si>
    <t>Reducing impervious surfaces to promote infiltration and percolation of runoff storm water. Enter units of acres or percent.</t>
  </si>
  <si>
    <t>Infiltration Practices w/ Sand, Veg. - A/B soils, no underdrain</t>
  </si>
  <si>
    <t>A depression to form an infiltration basin where sediment is trapped and water infiltrates the soil.  A sand layer and vegetation is required. No underdrains are associated with infiltration basins and trenches, because by definition these systems provide complete infiltration. Design specifications require infiltration basins and trenches to be built in A or B soil types. Use the other BMP without sand or vegetation where the specific design is unknown. Enter unit of total acres treated or percent of acres treated.</t>
  </si>
  <si>
    <t>Infiltration Practices w/o Sand, Veg. - A/B soils, no underdrain</t>
  </si>
  <si>
    <t>A depression to form an infiltration basin where sediment is trapped and water infiltrates the soil.  Sand layers and vegetation are not required. No underdrains are associated with infiltration basins and trenches, because by definition these systems provide complete infiltration.  Design specifications require infiltration basins and trenches to be built in A or B soil types. This BMP without sand or vegetation is used where the specific design is unknown. Enter unit of total acres treated or percent of acres treated.</t>
  </si>
  <si>
    <t>Mechanical Broom Technology - 1 pass/4 weeks</t>
  </si>
  <si>
    <t>Sweeper is equipped with water tanks, sprayers, brooms, and a vacuum system pump that gathers street debris. Must pass the same street every four weeks. Use this BMP where the specific technology type or frequency is unknown. Enter units of acres or miles.</t>
  </si>
  <si>
    <t>Sweeper is equipped with water tanks, sprayers, brooms, and a vacuum system pump that gathers street debris. Must pass the same street every week. Enter units of acres or miles.</t>
  </si>
  <si>
    <t>Mechanical Broom Technology - 2 pass/week</t>
  </si>
  <si>
    <t>Sweeper is equipped with water tanks, sprayers, brooms, and a vacuum system pump that gathers street debris. Must pass the same street twice every week. Enter units of acres or miles.</t>
  </si>
  <si>
    <t>Nutrient Management Plan</t>
  </si>
  <si>
    <t>An urban nutrient management plan is a written, site-specific plan which addresses how the major plant nutrients (nitrogen, phosphorus and potassium) are to be annually managed for expected turf and landscape plants and for the protection of water quality.  The goal of an urban turf and landscape nutrient management plan is to minimize adverse environmental effects, primarily upon water quality, and avoid unnecessary nutrient applications.  It should be recognized that some level of nutrient loss to surface and groundwater will occur even by following the recommendations in a nutrient management plan.  The impacts of urban nutrient management plans will differ from lawn-to-lawn depending on nutrient export risk factors.  This BMP is the default for lawns with an unknown risk type.  Enter units of acres or percent.</t>
  </si>
  <si>
    <t>Nutrient Management Plan High Risk Lawn</t>
  </si>
  <si>
    <t>An urban nutrient management plan is a written, site-specific plan which addresses how the major plant nutrients (nitrogen, phosphorus and potassium) are to be annually managed for expected turf and landscape plants and for the protection of water quality.  The goal of an urban or turf and landscape nutrient management plan is to minimize adverse environmental effects, primarily upon water quality, and avoid unnecessary nutrient applications.  It should be recognized that some level of nutrient loss to surface and groundwater will occur even by following the recommendations in a nutrient management plan.  The impacts of urban nutrient management plans will differ from lawn-to-lawn depending on nutrient export risk factors.  This BMP is for lawns with a high risk of nutrient export. Enter units of acres or percent.</t>
  </si>
  <si>
    <t>Nutrient Management Plan Low Risk Lawn</t>
  </si>
  <si>
    <t>An urban nutrient management plan is a written, site-specific plan which addresses how the major plant nutrients (nitrogen, phosphorus and potassium) are to be annually managed for expected turf and landscape plants and for the protection of water quality.  The goal of an urban or turf and landscape nutrient management plan is to minimize adverse environmental effects, primarily upon water quality, and avoid unnecessary nutrient applications.  It should be recognized that some level of nutrient loss to surface and groundwater will occur even by following the recommendations in a nutrient management plan.  The impacts of urban nutrient management plans will differ from lawn-to-lawn depending on nutrient export risk factors.  This BMP is for lawns with a low risk of nutrient export. Enter units of acres or percent.</t>
  </si>
  <si>
    <t>Permeable Pavement w/ Sand, Veg. - A/B soils, no underdrain</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</si>
  <si>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no underdrain, has sand and/or vegetation and is in A or B soil. Enter unit of total acres treated or percent of acres treated.</t>
  </si>
  <si>
    <t>Permeable Pavement w/ Sand, Veg. - A/B soils, underdrain</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</si>
  <si>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an underdrain, has sand and/or vegetation and is in A or B soil. Enter unit of total acres treated or percent of acres treated.</t>
  </si>
  <si>
    <t>Permeable Pavement w/ Sand, Veg. - C/D soils, underdrain</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</si>
  <si>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an underdrain, has sand and/or vegetation and is in C or D soil. Enter unit of total acres treated or percent of acres treated.</t>
  </si>
  <si>
    <t>Permeable Pavement w/o Sand, Veg. - A/B soils, no underdrain</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</si>
  <si>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no underdrain, no sand or vegetation and is in A or B soil. Enter unit of total acres treated or percent of acres treated.</t>
  </si>
  <si>
    <t>Permeable Pavement w/o Sand, Veg. - A/B soils, underdrain</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</si>
  <si>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an underdrain, no sand or vegetation and is in A or B soil. Enter unit of total acres treated or percent of acres treated.</t>
  </si>
  <si>
    <t>Permeable Pavement w/o Sand, Veg. - C/D soils, underdrain</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</si>
  <si>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an underdrain, no sand or vegetation and is in C or D soil. Use this BMP where the specific design is unknown. Enter unit of total acres treated or percent of acres treated.</t>
  </si>
  <si>
    <t>Storm Drain Cleaning</t>
  </si>
  <si>
    <t xml:space="preserve">Removal of sediment and organic matter from catch basins in a targeted manner that focuses on water quality improvements. Enter units of pounds of TN, TP and TSS. </t>
  </si>
  <si>
    <t>Stormwater Performance Standard-Runoff Reduction</t>
  </si>
  <si>
    <t xml:space="preserve">Total post-development runoff volume that is reduced through canopy interception, soil amendments, evaporation, rainfall harvesting, engineered infiltration, extended filtration or evapotranspiration. Stormwater practices that achieve at least a 25% reduction of the annual runoff volume are classified as providing runoff reduction, and therefore earn a higher net removal rate. Enter units of acres treated, impervious acres and acre-feet. Credit is only received if all three amounts are entered. </t>
  </si>
  <si>
    <t xml:space="preserve">Total post-development runoff volume that is reduced through a permanent pool, constructed wetlands or sand filters have less runoff reduction capability, and their removal rate is lower than runoff reduction. Enter units of acres treated, impervious acres and acre-feet. Credit is only received if all three amounts are entered. </t>
  </si>
  <si>
    <t>Tree Planting - Canopy</t>
  </si>
  <si>
    <t>Urban tree planting is planting trees on urban pervious areas. Enter units of acres or percent.</t>
  </si>
  <si>
    <t>Urban Shoreline Erosion Control Non-Vegetated</t>
  </si>
  <si>
    <t>Practices without a vegetated area along urban-dominated tidal shorelines that prevent and/or reduces tidal sediments to the Bay. Shoreline practices can include living shorelines, revetments and/or breakwater systems and bulkheads and seawalls. Only report practices installed after 12/31/2007. Shoreline BMPs before 2008 are automatically credited. Input units of feet and acres. If only feet are known, use the Shoreline Management BMP that does not specify vegetative conditions.</t>
  </si>
  <si>
    <t>Urban Shoreline Erosion Control Vegetated</t>
  </si>
  <si>
    <t>Practices with a vegetated area along urban-dominated tidal shorelines that prevent and/or reduces tidal sediments to the Bay. Shoreline practices can include living shorelines, revetments and/or breakwater systems and bulkheads and seawalls. Only report practices installed after 12/31/2007. Shoreline BMPs before 2008 are automatically credited. Input units of feet and acres. If only feet are known, use the Shoreline Management BMP that does not specify vegetative conditions.</t>
  </si>
  <si>
    <t>Urban Shoreline Management</t>
  </si>
  <si>
    <t>Any practice along urban-dominated tidal shorelines that prevents and/or reduces tidal sediments to the Bay. Shoreline practices can include living shorelines, revetments and/or breakwater systems and bulkheads and seawalls. Only report practices installed after 12/31/2007. Shoreline BMPs before 2008 are automatically credited. Use this BMP if the specific design is not known. Input units of feet.</t>
  </si>
  <si>
    <t xml:space="preserve">Stream restoration is a change to the stream corridor that improves the  stream ecosystem by restoring the natural hydrology and landscape of a stream, and helps improve habitat and water quality conditions in degraded streams. Use this BMP if the specific project design is not known. Feet must be specified. </t>
  </si>
  <si>
    <t>Urban Stream Restoration Protocol</t>
  </si>
  <si>
    <t xml:space="preserve">Stream restoration is a change to the land stream corridor that improves the  stream ecosystem by restoring the natural hydrology and landscape of a stream, and helps improve habitat and water quality conditions in degraded streams. Multiple protocols are defined to characterize different pollutant load reductions associated with individual projects. Feet must be specified. To receive credit for a specific protocol, also specify the pounds reduced for TN, TP, and/or TSS. </t>
  </si>
  <si>
    <t>Vegetated Open Channels - A/B soils, no underdrain</t>
  </si>
  <si>
    <t>Open channels are practices that convey stormwater runoff and provide treatment as the water is conveyed.  Runoff passes through either vegetation in the channel, subsoil matrix, and/or is infiltrated into the underlying soils. This BMP has no underdrain and is in A or B soil. Use this BMP where specific design is unknown. Enter unit of total acres treated or percent of acres treated.</t>
  </si>
  <si>
    <t>Vegetated Open Channels - C/D soils, no underdrain</t>
  </si>
  <si>
    <t>Open channels are practices that convey stormwater runoff and provide treatment as the water is conveyed, includes bioswales.  Runoff passes through either vegetation in the channel, subsoil matrix, and/or is infiltrated into the underlying soils. This BMP has no underdrain and is in C or D soil. Enter unit of total acres treated or percent of acres treated.</t>
  </si>
  <si>
    <t>A water impoundment structure that intercepts stormwater runoff then releases it to an open water system at a specified flow rate.  These structures retain a permanent pool and usually have retention times sufficient to allow settlement of some portion of the intercepted sediments and attached nutrients/toxics.  There is little or no vegetation living within the pooled area. Outfalls are not directed through vegetated areas prior to open water release.  Nitrogen reduction is minimal. Enter unit of total acres treated or percent of acres treated.</t>
  </si>
  <si>
    <t>Wetland Enhancement</t>
  </si>
  <si>
    <t xml:space="preserve">Enhance wetlands by manipulation of the physical, chemical, or biological characteristics of a site with the goal of heightening, intensifying or improving functions of a wetland. Provides a load reduction to the acres draining to the wetland. Enter unit of total acres or percent of acres enhanced. </t>
  </si>
  <si>
    <t>Wetland Rehabilitation</t>
  </si>
  <si>
    <t xml:space="preserve">Rehabilitate wetlands by manipulation of the physical, chemical, or biological characteristics of a site with the goal of returning natural/historic functions to a degraded wetland. Provides a load reduction to the acres draining to the wetland. Enter unit of total acres or percent of acres rehabilitated. </t>
  </si>
  <si>
    <t>Column</t>
  </si>
  <si>
    <t>Zip</t>
  </si>
  <si>
    <t>Phone</t>
  </si>
  <si>
    <t>Date</t>
  </si>
  <si>
    <t>Year</t>
  </si>
  <si>
    <t>Month</t>
  </si>
  <si>
    <t>HUC8</t>
  </si>
  <si>
    <t>HUC10</t>
  </si>
  <si>
    <t>HUC12</t>
  </si>
  <si>
    <t>State FIPS</t>
  </si>
  <si>
    <t>BMPFullName</t>
  </si>
  <si>
    <t>Unit</t>
  </si>
  <si>
    <t>Credit Duration</t>
  </si>
  <si>
    <t>Earliest Date</t>
  </si>
  <si>
    <t>Minimum</t>
  </si>
  <si>
    <t>Abandoned Mine Reclamation</t>
  </si>
  <si>
    <t>acres</t>
  </si>
  <si>
    <t>Maximum</t>
  </si>
  <si>
    <t xml:space="preserve">Constructed prior to 07/01/2019. </t>
  </si>
  <si>
    <t>percent</t>
  </si>
  <si>
    <t xml:space="preserve">Implemented and in use between 07/01/9 and 06/30/2020. </t>
  </si>
  <si>
    <t>Planned</t>
  </si>
  <si>
    <t xml:space="preserve">Completed, or planned to be completed, after 6/30/2020. </t>
  </si>
  <si>
    <t xml:space="preserve">Delete from database. </t>
  </si>
  <si>
    <t>Inspection Criteria</t>
  </si>
  <si>
    <t>Constructed prior to 07/01/1984</t>
  </si>
  <si>
    <t>miles</t>
  </si>
  <si>
    <t>FY</t>
  </si>
  <si>
    <t>End of FY</t>
  </si>
  <si>
    <t>Inspection Exp.</t>
  </si>
  <si>
    <t>Initial Inspection</t>
  </si>
  <si>
    <t>2 year Start</t>
  </si>
  <si>
    <t>2 year end</t>
  </si>
  <si>
    <t>Yes/No</t>
  </si>
  <si>
    <t>Yes</t>
  </si>
  <si>
    <t>No</t>
  </si>
  <si>
    <t>Algal Flow-way  Non-Tidal Monitored</t>
  </si>
  <si>
    <t>lbs TN</t>
  </si>
  <si>
    <t>lbs TP</t>
  </si>
  <si>
    <t>lbs TSS</t>
  </si>
  <si>
    <t xml:space="preserve">Algal Flow-way Non-Tidal </t>
  </si>
  <si>
    <t>Algal Flow-way Tidal</t>
  </si>
  <si>
    <t>Algal Flow-way Tidal Monitored</t>
  </si>
  <si>
    <t>Alternative Crops</t>
  </si>
  <si>
    <t>Animal Waste Management System</t>
  </si>
  <si>
    <t>animal count</t>
  </si>
  <si>
    <t>AU</t>
  </si>
  <si>
    <t>systems</t>
  </si>
  <si>
    <t>Barnyard Runoff Control</t>
  </si>
  <si>
    <t>Biofilters</t>
  </si>
  <si>
    <t>Cover Crop Commodity Early</t>
  </si>
  <si>
    <t>Cover Crop Commodity Late</t>
  </si>
  <si>
    <t>Cover Crop Commodity Normal</t>
  </si>
  <si>
    <t xml:space="preserve">Cover Crop Traditional Annual Legume Early Aerial </t>
  </si>
  <si>
    <t xml:space="preserve">Cover Crop Traditional Annual Legume Early Drilled </t>
  </si>
  <si>
    <t xml:space="preserve">Cover Crop Traditional Annual Legume Early Other </t>
  </si>
  <si>
    <t xml:space="preserve">Cover Crop Traditional Annual Legume Normal Drilled </t>
  </si>
  <si>
    <t xml:space="preserve">Cover Crop Traditional Annual Legume Normal Other </t>
  </si>
  <si>
    <t xml:space="preserve">Cover Crop Traditional Annual Ryegrass Early Aerial </t>
  </si>
  <si>
    <t xml:space="preserve">Cover Crop Traditional Annual Ryegrass Early Drilled </t>
  </si>
  <si>
    <t xml:space="preserve">Cover Crop Traditional Annual Ryegrass Early Other </t>
  </si>
  <si>
    <t xml:space="preserve">Cover Crop Traditional Annual Ryegrass Normal Drilled </t>
  </si>
  <si>
    <t xml:space="preserve">Cover Crop Traditional Annual Ryegrass Normal Other </t>
  </si>
  <si>
    <t xml:space="preserve">Cover Crop Traditional Barley Early Aerial </t>
  </si>
  <si>
    <t xml:space="preserve">Cover Crop Traditional Barley Early Drilled </t>
  </si>
  <si>
    <t xml:space="preserve">Cover Crop Traditional Barley Early Other </t>
  </si>
  <si>
    <t xml:space="preserve">Cover Crop Traditional Barley Normal Drilled </t>
  </si>
  <si>
    <t xml:space="preserve">Cover Crop Traditional Barley Normal Other </t>
  </si>
  <si>
    <t xml:space="preserve">Cover Crop Traditional Brassica Early Aerial </t>
  </si>
  <si>
    <t xml:space="preserve">Cover Crop Traditional Brassica Early Drilled </t>
  </si>
  <si>
    <t xml:space="preserve">Cover Crop Traditional Brassica Early Other </t>
  </si>
  <si>
    <t xml:space="preserve">Cover Crop Traditional Forage Radish Early Aerial </t>
  </si>
  <si>
    <t xml:space="preserve">Cover Crop Traditional Forage Radish Early Drilled </t>
  </si>
  <si>
    <t xml:space="preserve">Cover Crop Traditional Forage Radish Early Other </t>
  </si>
  <si>
    <t xml:space="preserve">Cover Crop Traditional Forage Radish Plus Early Aerial </t>
  </si>
  <si>
    <t xml:space="preserve">Cover Crop Traditional Forage Radish Plus Early Drilled </t>
  </si>
  <si>
    <t xml:space="preserve">Cover Crop Traditional Forage Radish Plus Early Other </t>
  </si>
  <si>
    <t xml:space="preserve">Cover Crop Traditional Forage Radish Plus Normal Drilled </t>
  </si>
  <si>
    <t xml:space="preserve">Cover Crop Traditional Forage Radish Plus Normal Other </t>
  </si>
  <si>
    <t xml:space="preserve">Cover Crop Traditional Legume Plus Grass 25-50% Early Aerial </t>
  </si>
  <si>
    <t xml:space="preserve">Cover Crop Traditional Legume Plus Grass 25-50% Early Drilled </t>
  </si>
  <si>
    <t xml:space="preserve">Cover Crop Traditional Legume Plus Grass 25-50% Early Other </t>
  </si>
  <si>
    <t xml:space="preserve">Cover Crop Traditional Legume Plus Grass 25-50% Normal Drilled </t>
  </si>
  <si>
    <t xml:space="preserve">Cover Crop Traditional Legume Plus Grass 25-50% Normal Other </t>
  </si>
  <si>
    <t xml:space="preserve">Cover Crop Traditional Legume Plus Grass 50% Early Aerial </t>
  </si>
  <si>
    <t xml:space="preserve">Cover Crop Traditional Legume Plus Grass 50% Early Drilled </t>
  </si>
  <si>
    <t xml:space="preserve">Cover Crop Traditional Legume Plus Grass 50% Early Other </t>
  </si>
  <si>
    <t xml:space="preserve">Cover Crop Traditional Legume Plus Grass 50% Normal Drilled </t>
  </si>
  <si>
    <t xml:space="preserve">Cover Crop Traditional Legume Plus Grass 50% Normal Other </t>
  </si>
  <si>
    <t xml:space="preserve">Cover Crop Traditional Oats, Winter Hardy Early Aerial </t>
  </si>
  <si>
    <t xml:space="preserve">Cover Crop Traditional Oats, Winter Hardy Early Drilled </t>
  </si>
  <si>
    <t xml:space="preserve">Cover Crop Traditional Oats, Winter Hardy Early Other </t>
  </si>
  <si>
    <t xml:space="preserve">Cover Crop Traditional Oats, Winter Hardy Normal Drilled </t>
  </si>
  <si>
    <t xml:space="preserve">Cover Crop Traditional Oats, Winter Hardy Normal Other </t>
  </si>
  <si>
    <t xml:space="preserve">Cover Crop Traditional Oats, Winter Killed Early Aerial </t>
  </si>
  <si>
    <t xml:space="preserve">Cover Crop Traditional Oats, Winter Killed Early Drilled </t>
  </si>
  <si>
    <t xml:space="preserve">Cover Crop Traditional Oats, Winter Killed Early Other </t>
  </si>
  <si>
    <t xml:space="preserve">Cover Crop Traditional Rye Early Aerial </t>
  </si>
  <si>
    <t xml:space="preserve">Cover Crop Traditional Rye Early Drilled </t>
  </si>
  <si>
    <t xml:space="preserve">Cover Crop Traditional Rye Early Other </t>
  </si>
  <si>
    <t xml:space="preserve">Cover Crop Traditional Rye Late Drilled </t>
  </si>
  <si>
    <t xml:space="preserve">Cover Crop Traditional Rye Late Other </t>
  </si>
  <si>
    <t xml:space="preserve">Cover Crop Traditional Rye Normal Drilled </t>
  </si>
  <si>
    <t xml:space="preserve">Cover Crop Traditional Rye Normal Other </t>
  </si>
  <si>
    <t xml:space="preserve">Cover Crop Traditional Triticale Early Aerial </t>
  </si>
  <si>
    <t xml:space="preserve">Cover Crop Traditional Triticale Early Drilled </t>
  </si>
  <si>
    <t xml:space="preserve">Cover Crop Traditional Triticale Early Other </t>
  </si>
  <si>
    <t xml:space="preserve">Cover Crop Traditional Triticale Late Drilled </t>
  </si>
  <si>
    <t xml:space="preserve">Cover Crop Traditional Triticale Late Other </t>
  </si>
  <si>
    <t xml:space="preserve">Cover Crop Traditional Triticale Normal Drilled </t>
  </si>
  <si>
    <t xml:space="preserve">Cover Crop Traditional Triticale Normal Other </t>
  </si>
  <si>
    <t xml:space="preserve">Cover Crop Traditional Wheat Early Aerial </t>
  </si>
  <si>
    <t xml:space="preserve">Cover Crop Traditional Wheat Early Drilled </t>
  </si>
  <si>
    <t xml:space="preserve">Cover Crop Traditional Wheat Early Other </t>
  </si>
  <si>
    <t xml:space="preserve">Cover Crop Traditional Wheat Late Drilled </t>
  </si>
  <si>
    <t xml:space="preserve">Cover Crop Traditional Wheat Late Other </t>
  </si>
  <si>
    <t xml:space="preserve">Cover Crop Traditional Wheat Normal Drilled </t>
  </si>
  <si>
    <t xml:space="preserve">Cover Crop Traditional Wheat Normal Other </t>
  </si>
  <si>
    <t xml:space="preserve">Cover Crop Traditional with Fall Nutrients Annual Ryegrass Early Drilled </t>
  </si>
  <si>
    <t xml:space="preserve">Cover Crop Traditional with Fall Nutrients Annual Ryegrass Early Other </t>
  </si>
  <si>
    <t xml:space="preserve">Cover Crop Traditional with Fall Nutrients Annual Ryegrass Normal Drilled </t>
  </si>
  <si>
    <t xml:space="preserve">Cover Crop Traditional with Fall Nutrients Annual Ryegrass Normal Other </t>
  </si>
  <si>
    <t xml:space="preserve">Cover Crop Traditional with Fall Nutrients Barley Early Drilled </t>
  </si>
  <si>
    <t xml:space="preserve">Cover Crop Traditional with Fall Nutrients Barley Early Other </t>
  </si>
  <si>
    <t xml:space="preserve">Cover Crop Traditional with Fall Nutrients Barley Normal Drilled </t>
  </si>
  <si>
    <t xml:space="preserve">Cover Crop Traditional with Fall Nutrients Barley Normal Other </t>
  </si>
  <si>
    <t xml:space="preserve">Cover Crop Traditional with Fall Nutrients Brassica Early Drilled </t>
  </si>
  <si>
    <t xml:space="preserve">Cover Crop Traditional with Fall Nutrients Brassica Early Other </t>
  </si>
  <si>
    <t xml:space="preserve">Cover Crop Traditional with Fall Nutrients Forage Radish Plus Early Drilled </t>
  </si>
  <si>
    <t xml:space="preserve">Cover Crop Traditional with Fall Nutrients Forage Radish Plus Early Other </t>
  </si>
  <si>
    <t xml:space="preserve">Cover Crop Traditional with Fall Nutrients Forage Radish Plus Normal Drilled </t>
  </si>
  <si>
    <t xml:space="preserve">Cover Crop Traditional with Fall Nutrients Forage Radish Plus Normal Other </t>
  </si>
  <si>
    <t xml:space="preserve">Cover Crop Traditional with Fall Nutrients Oats, Winter Hardy Early Drilled </t>
  </si>
  <si>
    <t xml:space="preserve">Cover Crop Traditional with Fall Nutrients Oats, Winter Hardy Early Other </t>
  </si>
  <si>
    <t xml:space="preserve">Cover Crop Traditional with Fall Nutrients Oats, Winter Hardy Normal Drilled </t>
  </si>
  <si>
    <t xml:space="preserve">Cover Crop Traditional with Fall Nutrients Oats, Winter Hardy Normal Other </t>
  </si>
  <si>
    <t xml:space="preserve">Cover Crop Traditional with Fall Nutrients Rye Early Drilled </t>
  </si>
  <si>
    <t xml:space="preserve">Cover Crop Traditional with Fall Nutrients Rye Early Other </t>
  </si>
  <si>
    <t xml:space="preserve">Cover Crop Traditional with Fall Nutrients Rye Late Drilled </t>
  </si>
  <si>
    <t xml:space="preserve">Cover Crop Traditional with Fall Nutrients Rye Late Other </t>
  </si>
  <si>
    <t xml:space="preserve">Cover Crop Traditional with Fall Nutrients Rye Normal Drilled </t>
  </si>
  <si>
    <t xml:space="preserve">Cover Crop Traditional with Fall Nutrients Rye Normal Other </t>
  </si>
  <si>
    <t xml:space="preserve">Cover Crop Traditional with Fall Nutrients Triticale Early Drilled </t>
  </si>
  <si>
    <t xml:space="preserve">Cover Crop Traditional with Fall Nutrients Triticale Early Other </t>
  </si>
  <si>
    <t xml:space="preserve">Cover Crop Traditional with Fall Nutrients Triticale Late Drilled </t>
  </si>
  <si>
    <t xml:space="preserve">Cover Crop Traditional with Fall Nutrients Triticale Late Other </t>
  </si>
  <si>
    <t xml:space="preserve">Cover Crop Traditional with Fall Nutrients Triticale Normal Drilled </t>
  </si>
  <si>
    <t xml:space="preserve">Cover Crop Traditional with Fall Nutrients Triticale Normal Other </t>
  </si>
  <si>
    <t xml:space="preserve">Cover Crop Traditional with Fall Nutrients Wheat Early Drilled </t>
  </si>
  <si>
    <t xml:space="preserve">Cover Crop Traditional with Fall Nutrients Wheat Early Other </t>
  </si>
  <si>
    <t xml:space="preserve">Cover Crop Traditional with Fall Nutrients Wheat Late Drilled </t>
  </si>
  <si>
    <t xml:space="preserve">Cover Crop Traditional with Fall Nutrients Wheat Late Other </t>
  </si>
  <si>
    <t xml:space="preserve">Cover Crop Traditional with Fall Nutrients Wheat Normal Drilled </t>
  </si>
  <si>
    <t xml:space="preserve">Cover Crop Traditional with Fall Nutrients Wheat Normal Other </t>
  </si>
  <si>
    <t>Cropland Irrigation Management</t>
  </si>
  <si>
    <t xml:space="preserve">Dairy Precision Feeding and/or Forage Management </t>
  </si>
  <si>
    <t>Diploid Oyster Aquaculture 2.25 Inches</t>
  </si>
  <si>
    <t>oysters</t>
  </si>
  <si>
    <t>Diploid Oyster Aquaculture 3.0 Inches</t>
  </si>
  <si>
    <t>Diploid Oyster Aquaculture 4.0 Inches</t>
  </si>
  <si>
    <t>Diploid Oyster Aquaculture 5.0 Inches</t>
  </si>
  <si>
    <t>Diploid Oyster Aquaculture Greater 6.0 Inches</t>
  </si>
  <si>
    <t>Dirt &amp; Gravel Road Erosion &amp; Sediment Control - Driving Surface Aggregate + Raising the Roadbed</t>
  </si>
  <si>
    <t>feet</t>
  </si>
  <si>
    <t>Dirt &amp; Gravel Road Erosion &amp; Sediment Control - Driving Surface Aggregate with Outlets</t>
  </si>
  <si>
    <t>Dirt &amp; Gravel Road Erosion &amp; Sediment Control - Outlets only</t>
  </si>
  <si>
    <t>Forest Buffer-Narrow</t>
  </si>
  <si>
    <t>Forest Buffer-Narrow with Exclusion Fencing</t>
  </si>
  <si>
    <t>Forest Buffer-Streamside with Exclusion Fencing</t>
  </si>
  <si>
    <t>Grass Buffer</t>
  </si>
  <si>
    <t>Grass Buffer - Narrow</t>
  </si>
  <si>
    <t>Grass Buffer-Narrow with Exclusion Fencing</t>
  </si>
  <si>
    <t>Grass Buffer-Streamside with Exclusion Fencing</t>
  </si>
  <si>
    <t>Horse Pasture Management</t>
  </si>
  <si>
    <t>Irrigation Water Capture Reuse</t>
  </si>
  <si>
    <t>Lagoon Covers</t>
  </si>
  <si>
    <t>Land Retirement to Ag Open Space</t>
  </si>
  <si>
    <t>Land Retirement to Pasture</t>
  </si>
  <si>
    <t>Loafing Lot Management</t>
  </si>
  <si>
    <t>Manure Compost Forced Aeration High CN</t>
  </si>
  <si>
    <t>dry tons</t>
  </si>
  <si>
    <t>Manure Compost Forced Aeration Low CN</t>
  </si>
  <si>
    <t>Manure Compost Static Pile Windrow</t>
  </si>
  <si>
    <t>Manure Compost Static Pile Windrow High CN</t>
  </si>
  <si>
    <t>Manure Compost Static Pile Windrow Low CN</t>
  </si>
  <si>
    <t>Manure Compost Turned Pile Windrow</t>
  </si>
  <si>
    <t>Manure Compost Turned Pile Windrow High CN</t>
  </si>
  <si>
    <t>Manure Compost Turned Pile Windrow LowCN</t>
  </si>
  <si>
    <t>Manure Incorporation High Disturbance Early</t>
  </si>
  <si>
    <t>Manure Incorporation High Disturbance Late</t>
  </si>
  <si>
    <t>Manure Incorporation Low Disturbance Early</t>
  </si>
  <si>
    <t>Manure Incorporation Low Disturbance Late</t>
  </si>
  <si>
    <t>Manure Injection</t>
  </si>
  <si>
    <t>Manure Transport</t>
  </si>
  <si>
    <t>wet tons</t>
  </si>
  <si>
    <t>Manure Treatment Combustion</t>
  </si>
  <si>
    <t>Manure Treatment Direct Monitor</t>
  </si>
  <si>
    <t>Manure Treatment Fast Pyrolysis</t>
  </si>
  <si>
    <t>Manure Treatment Forced Aeration</t>
  </si>
  <si>
    <t>Manure Treatment High Heat Combustion</t>
  </si>
  <si>
    <t>Manure Treatment High Heat Gasification</t>
  </si>
  <si>
    <t>Manure Treatment Low Heat Gasification</t>
  </si>
  <si>
    <t>Manure Treatment Rotating Bin</t>
  </si>
  <si>
    <t>Manure Treatment Rotating Bin High CN</t>
  </si>
  <si>
    <t>Manure Treatment Rotating Bin Low CN</t>
  </si>
  <si>
    <t>Manure Treatment Slow Pyrolysis</t>
  </si>
  <si>
    <t>Mortality Composters</t>
  </si>
  <si>
    <t>Non Urban Shoreline Erosion Control Non-Vegetated</t>
  </si>
  <si>
    <t>Protocol 1 TSS</t>
  </si>
  <si>
    <t>Non Urban Shoreline Erosion Control Vegetated</t>
  </si>
  <si>
    <t>Non Urban Shoreline Management</t>
  </si>
  <si>
    <t>Non Urban Stream Restoration</t>
  </si>
  <si>
    <t>Non Urban Stream Restoration Protocol</t>
  </si>
  <si>
    <t>Protocol 1 TN</t>
  </si>
  <si>
    <t>Protocol 1 TP</t>
  </si>
  <si>
    <t>Protocol 2 TN</t>
  </si>
  <si>
    <t>Protocol 3 TN</t>
  </si>
  <si>
    <t>Protocol 3 TP</t>
  </si>
  <si>
    <t>Protocol 3 TSS</t>
  </si>
  <si>
    <t>Nutrient Management Core N</t>
  </si>
  <si>
    <t>Nutrient Management Core P</t>
  </si>
  <si>
    <t>Nutrient Management Maryland Commercial Applicators</t>
  </si>
  <si>
    <t>Nutrient Management Maryland Do It Yourself</t>
  </si>
  <si>
    <t>Nutrient Management N Placement</t>
  </si>
  <si>
    <t>Nutrient Management N Rate</t>
  </si>
  <si>
    <t>Nutrient Management N Timing</t>
  </si>
  <si>
    <t>Nutrient Management P Placement</t>
  </si>
  <si>
    <t>Nutrient Management P Rate</t>
  </si>
  <si>
    <t>Nutrient Management P Timing</t>
  </si>
  <si>
    <t>Off Stream Watering Without Fencing</t>
  </si>
  <si>
    <t>Poultry Litter Amendments (alum, for example)</t>
  </si>
  <si>
    <t>Precision Intensive Rotational/Prescribed Grazing</t>
  </si>
  <si>
    <t>Septic Connection</t>
  </si>
  <si>
    <t>Septic Denitrification-Conventional</t>
  </si>
  <si>
    <t>Septic Denitrification-Enhanced</t>
  </si>
  <si>
    <t>Septic Effluent - Enhanced</t>
  </si>
  <si>
    <t>Septic Pumping</t>
  </si>
  <si>
    <t>Septic Secondary Treatment Conventional</t>
  </si>
  <si>
    <t>Septic Secondary Treatment Enhanced</t>
  </si>
  <si>
    <t>Site-Specific Monitored Oyster Aquaculture</t>
  </si>
  <si>
    <t>Soil Conservation and Water Quality Plans</t>
  </si>
  <si>
    <t>Sorbing Materials in Ag Ditches</t>
  </si>
  <si>
    <t>acre-feet</t>
  </si>
  <si>
    <t>impervious acres</t>
  </si>
  <si>
    <t>Tillage Management-Conservation</t>
  </si>
  <si>
    <t>Tillage Management-Continuous High Residue</t>
  </si>
  <si>
    <t>Tillage Management-Low Residue</t>
  </si>
  <si>
    <t>Tree Planting</t>
  </si>
  <si>
    <t>Triploid Oyster Aquaculture 2.25 Inches</t>
  </si>
  <si>
    <t>Triploid Oyster Aquaculture 3.0 Inches</t>
  </si>
  <si>
    <t>Triploid Oyster Aquaculture 4.0 Inches</t>
  </si>
  <si>
    <t>Triploid Oyster Aquaculture 5.0 Inches</t>
  </si>
  <si>
    <t>Triploid Oyster Aquaculture Greater than 6.0 Inches</t>
  </si>
  <si>
    <t>Water Control Structures</t>
  </si>
  <si>
    <t>Wetland Creation - Floodplain</t>
  </si>
  <si>
    <t>Wetland Creation - Headwater</t>
  </si>
  <si>
    <t>Wetland Restoration - Floodplain</t>
  </si>
  <si>
    <t>Wetland Restoration - Headwater</t>
  </si>
  <si>
    <t xml:space="preserve">BMPs with a prior status of Planned 2020-2021 with an expected built date before 7/1/2020 were converted to Progress for this year's datacall. Please confirm the status of the BMP.
For new Planned BMPs (SY2021-SY2025), select the Status that indicates which State Year the project is planned. Please review previously reported Planned BMPs that have been categorized as Planned 2021 to verify that these BMPs will be installed during the remainder of the two-year milestone period.      
For new Progress or Historical BMPs not listed, select Progress and follow remaining steps.  For SY2020 BMPs, the Year and Month Installed (Columns E and F), Year Funded (Column C), and BMP Cost (Column D) must be populated or provide the best available estimate.     
For annual BMPs such as street sweeping and urban nutrient management plans, start a new row for each year the BMP has been or is planned to be implemented and enter all required BMP information. Enter the appropriate metric (such as acres swept or turf acres) for the progress or planned year.
This column must be filled out first for new records; it formats the row and activates the pick lists. </t>
  </si>
  <si>
    <t xml:space="preserve">9. Report the Turf Acres treated (for structural BMPs) or managed (for Urban Nutrient Management) in Column O, then report the total acres that are or will be treated by the project in Column P. </t>
  </si>
  <si>
    <t>Turf Acres is not required if it is not applicable to the practice. Turf acres should be reported if the total BMP drainage area includes landscaped or managed turf. For Urban Nutrient Management, report the acres that are or will be managed under the plan in this field as Turf Acres.</t>
  </si>
  <si>
    <t xml:space="preserve">These columns are necessary to continue to receive credit for BMPs. Note that inspection and maintenance information in Columns W and Z is required if the cell is filled/outlined in red. If the cell is filled/outlined in red, the BMP will exceed the CBP-defined credit duration before the SY2021 datacall and lose credit in CAST. Note that the credit duration, date installed, and/or the previous inspection date are used to determine if an inspection date is needed. </t>
  </si>
  <si>
    <t>In future reporting, stream restoration projects will need to use the revised Stream Restoration Protocols (dated 2020). At that time, new stream restoration projects will no longer be credited based on the length restored. Projects must be reported with the pounds of TN, TP, and TSS reduced per Protocol. The effective date for the Protocol requirements is July 1, 2021.
The calculations associated with the Protocol require monitoring of pre-construction conditions. Therefore, it is important installations start now to assess the new requirements and impacts to future projects. You can learn more and find the approved documents at this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</si>
</sst>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quot;$&quot;#,##0.00"/>
    <numFmt numFmtId="166" formatCode="0."/>
  </numFmts>
  <fonts count="23" x14ac:knownFonts="1">
    <font>
      <sz val="11"/>
      <color theme="1"/>
      <name val="Calibri"/>
      <family val="2"/>
      <scheme val="minor"/>
    </font>
    <font>
      <sz val="11"/>
      <color rgb="FF3F3F76"/>
      <name val="Calibri"/>
      <family val="2"/>
      <scheme val="minor"/>
    </font>
    <font>
      <b/>
      <sz val="11"/>
      <color theme="1"/>
      <name val="Calibri"/>
      <family val="2"/>
      <scheme val="minor"/>
    </font>
    <font>
      <b/>
      <sz val="11"/>
      <color rgb="FF3F3F76"/>
      <name val="Calibri"/>
      <family val="2"/>
      <scheme val="minor"/>
    </font>
    <font>
      <sz val="11"/>
      <color theme="1"/>
      <name val="Calibri"/>
      <family val="2"/>
      <scheme val="minor"/>
    </font>
    <font>
      <sz val="10"/>
      <name val="Arial"/>
      <family val="2"/>
    </font>
    <font>
      <b/>
      <sz val="18"/>
      <color theme="1"/>
      <name val="Calibri"/>
      <family val="2"/>
      <scheme val="minor"/>
    </font>
    <font>
      <b/>
      <sz val="16"/>
      <color theme="1"/>
      <name val="Calibri"/>
      <family val="2"/>
      <scheme val="minor"/>
    </font>
    <font>
      <b/>
      <sz val="14"/>
      <color theme="1"/>
      <name val="Calibri"/>
      <family val="2"/>
      <scheme val="minor"/>
    </font>
    <font>
      <sz val="11"/>
      <name val="Calibri"/>
      <family val="2"/>
      <scheme val="minor"/>
    </font>
    <font>
      <b/>
      <sz val="11"/>
      <name val="Calibri"/>
      <family val="2"/>
      <scheme val="minor"/>
    </font>
    <font>
      <b/>
      <sz val="11"/>
      <color theme="0"/>
      <name val="Calibri"/>
      <family val="2"/>
      <scheme val="minor"/>
    </font>
    <font>
      <b/>
      <sz val="16"/>
      <color rgb="FF000000"/>
      <name val="Calibri"/>
      <family val="2"/>
    </font>
    <font>
      <b/>
      <sz val="11"/>
      <color rgb="FF000000"/>
      <name val="Calibri"/>
      <family val="2"/>
    </font>
    <font>
      <sz val="11"/>
      <color theme="1"/>
      <name val="Calibri"/>
      <family val="2"/>
    </font>
    <font>
      <b/>
      <sz val="11"/>
      <color theme="1"/>
      <name val="Calibri"/>
      <family val="2"/>
    </font>
    <font>
      <sz val="11"/>
      <name val="Calibri"/>
      <family val="2"/>
    </font>
    <font>
      <u/>
      <sz val="11"/>
      <color theme="10"/>
      <name val="Calibri"/>
      <family val="2"/>
      <scheme val="minor"/>
    </font>
    <font>
      <b/>
      <sz val="11"/>
      <name val="Calibri"/>
      <family val="2"/>
    </font>
    <font>
      <b/>
      <sz val="12"/>
      <color theme="1"/>
      <name val="Calibri"/>
      <family val="2"/>
      <scheme val="minor"/>
    </font>
    <font>
      <sz val="8"/>
      <name val="Calibri"/>
      <family val="2"/>
      <scheme val="minor"/>
    </font>
    <font>
      <sz val="10"/>
      <name val="MS Sans Serif"/>
      <family val="2"/>
    </font>
    <font>
      <b/>
      <sz val="11"/>
      <color theme="0"/>
      <name val="Calibri"/>
      <family val="2"/>
    </font>
  </fonts>
  <fills count="18">
    <fill>
      <patternFill patternType="none"/>
    </fill>
    <fill>
      <patternFill patternType="gray125"/>
    </fill>
    <fill>
      <patternFill patternType="solid">
        <fgColor rgb="FFFFCC99"/>
      </patternFill>
    </fill>
    <fill>
      <patternFill patternType="solid">
        <fgColor theme="7"/>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rgb="FF000000"/>
      </patternFill>
    </fill>
    <fill>
      <patternFill patternType="solid">
        <fgColor rgb="FFAEAAAA"/>
        <bgColor rgb="FF000000"/>
      </patternFill>
    </fill>
    <fill>
      <patternFill patternType="solid">
        <fgColor rgb="FF8EA9DB"/>
        <bgColor rgb="FF000000"/>
      </patternFill>
    </fill>
    <fill>
      <patternFill patternType="solid">
        <fgColor rgb="FF000000"/>
        <bgColor rgb="FF000000"/>
      </patternFill>
    </fill>
    <fill>
      <patternFill patternType="solid">
        <fgColor rgb="FFA9D08E"/>
        <bgColor rgb="FF000000"/>
      </patternFill>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theme="8" tint="0.59999389629810485"/>
        <bgColor indexed="64"/>
      </patternFill>
    </fill>
    <fill>
      <patternFill patternType="solid">
        <fgColor rgb="FFD9D9D9"/>
        <bgColor rgb="FF000000"/>
      </patternFill>
    </fill>
    <fill>
      <patternFill patternType="solid">
        <fgColor rgb="FFFFD700"/>
        <bgColor indexed="64"/>
      </patternFill>
    </fill>
    <fill>
      <patternFill patternType="solid">
        <fgColor rgb="FFFFCCCC"/>
        <bgColor indexed="64"/>
      </patternFill>
    </fill>
  </fills>
  <borders count="30">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rgb="FF000000"/>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thin">
        <color rgb="FFFF0000"/>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rgb="FFFF0000"/>
      </left>
      <right style="medium">
        <color rgb="FFFF0000"/>
      </right>
      <top style="medium">
        <color rgb="FFFF0000"/>
      </top>
      <bottom style="medium">
        <color rgb="FFFF0000"/>
      </bottom>
      <diagonal/>
    </border>
  </borders>
  <cellStyleXfs count="7">
    <xf numFmtId="0" fontId="0" fillId="0" borderId="0"/>
    <xf numFmtId="0" fontId="1" fillId="2" borderId="1" applyNumberFormat="0" applyAlignment="0" applyProtection="0"/>
    <xf numFmtId="0" fontId="5" fillId="0" borderId="0"/>
    <xf numFmtId="0" fontId="5" fillId="0" borderId="0"/>
    <xf numFmtId="0" fontId="4" fillId="0" borderId="0"/>
    <xf numFmtId="0" fontId="17" fillId="0" borderId="0" applyNumberFormat="0" applyFill="0" applyBorder="0" applyAlignment="0" applyProtection="0"/>
    <xf numFmtId="0" fontId="21" fillId="0" borderId="0"/>
  </cellStyleXfs>
  <cellXfs count="129">
    <xf numFmtId="0" fontId="0" fillId="0" borderId="0" xfId="0"/>
    <xf numFmtId="0" fontId="0" fillId="0" borderId="2" xfId="0" applyBorder="1"/>
    <xf numFmtId="0" fontId="0" fillId="4" borderId="0" xfId="0" applyFill="1"/>
    <xf numFmtId="0" fontId="2" fillId="5" borderId="2" xfId="0" applyFont="1" applyFill="1" applyBorder="1" applyAlignment="1"/>
    <xf numFmtId="0" fontId="0" fillId="0" borderId="0" xfId="0"/>
    <xf numFmtId="0" fontId="7" fillId="4" borderId="0" xfId="0" applyFont="1" applyFill="1" applyAlignment="1">
      <alignment horizontal="center"/>
    </xf>
    <xf numFmtId="0" fontId="8" fillId="4" borderId="0" xfId="0" applyFont="1" applyFill="1"/>
    <xf numFmtId="0" fontId="2" fillId="5" borderId="2" xfId="0" applyFont="1" applyFill="1" applyBorder="1"/>
    <xf numFmtId="0" fontId="0" fillId="4" borderId="2" xfId="0" applyFill="1" applyBorder="1"/>
    <xf numFmtId="0" fontId="3" fillId="3" borderId="2" xfId="1" applyFont="1" applyFill="1" applyBorder="1" applyAlignment="1"/>
    <xf numFmtId="14" fontId="0" fillId="0" borderId="2" xfId="0" applyNumberFormat="1" applyBorder="1"/>
    <xf numFmtId="0" fontId="0" fillId="4" borderId="0" xfId="0" applyFill="1" applyBorder="1"/>
    <xf numFmtId="1" fontId="0" fillId="0" borderId="2" xfId="0" applyNumberFormat="1" applyFill="1" applyBorder="1"/>
    <xf numFmtId="0" fontId="0" fillId="4" borderId="2" xfId="0" applyFill="1" applyBorder="1" applyAlignment="1"/>
    <xf numFmtId="0" fontId="10" fillId="3" borderId="2" xfId="1" applyFont="1" applyFill="1" applyBorder="1"/>
    <xf numFmtId="0" fontId="9" fillId="0" borderId="0" xfId="0" applyFont="1"/>
    <xf numFmtId="14" fontId="9" fillId="0" borderId="0" xfId="0" applyNumberFormat="1" applyFont="1"/>
    <xf numFmtId="0" fontId="10" fillId="4" borderId="2" xfId="1" applyFont="1" applyFill="1" applyBorder="1"/>
    <xf numFmtId="0" fontId="9" fillId="4" borderId="0" xfId="0" applyFont="1" applyFill="1"/>
    <xf numFmtId="0" fontId="0" fillId="0" borderId="0" xfId="0" applyFont="1" applyAlignment="1">
      <alignment wrapText="1"/>
    </xf>
    <xf numFmtId="0" fontId="0" fillId="4" borderId="2" xfId="0" applyFill="1" applyBorder="1" applyAlignment="1">
      <alignment vertical="center" wrapText="1"/>
    </xf>
    <xf numFmtId="0" fontId="0" fillId="4" borderId="0" xfId="0" applyFill="1" applyAlignment="1">
      <alignment wrapText="1"/>
    </xf>
    <xf numFmtId="0" fontId="10" fillId="3" borderId="0" xfId="0" applyFont="1" applyFill="1"/>
    <xf numFmtId="0" fontId="10" fillId="4" borderId="6" xfId="1" applyFont="1" applyFill="1" applyBorder="1"/>
    <xf numFmtId="0" fontId="6" fillId="4" borderId="0" xfId="0" applyFont="1" applyFill="1" applyAlignment="1"/>
    <xf numFmtId="0" fontId="13" fillId="7" borderId="10" xfId="0" applyFont="1" applyFill="1" applyBorder="1" applyAlignment="1">
      <alignment horizontal="left" vertical="top" wrapText="1"/>
    </xf>
    <xf numFmtId="0" fontId="13" fillId="7" borderId="2" xfId="0" applyFont="1" applyFill="1" applyBorder="1" applyAlignment="1">
      <alignment horizontal="left" vertical="top" wrapText="1"/>
    </xf>
    <xf numFmtId="0" fontId="13" fillId="7" borderId="11" xfId="0" applyFont="1" applyFill="1" applyBorder="1" applyAlignment="1">
      <alignment horizontal="left" vertical="top" wrapText="1"/>
    </xf>
    <xf numFmtId="0" fontId="14" fillId="0" borderId="11" xfId="0" applyFont="1" applyFill="1" applyBorder="1" applyAlignment="1">
      <alignment vertical="top" wrapText="1"/>
    </xf>
    <xf numFmtId="0" fontId="14" fillId="0" borderId="11" xfId="0" applyFont="1" applyFill="1" applyBorder="1" applyAlignment="1">
      <alignment horizontal="left" vertical="top" wrapText="1"/>
    </xf>
    <xf numFmtId="0" fontId="13" fillId="9" borderId="10" xfId="0" applyFont="1" applyFill="1" applyBorder="1" applyAlignment="1">
      <alignment vertical="top" wrapText="1"/>
    </xf>
    <xf numFmtId="0" fontId="14" fillId="9" borderId="2" xfId="0" applyFont="1" applyFill="1" applyBorder="1" applyAlignment="1">
      <alignment vertical="top" wrapText="1"/>
    </xf>
    <xf numFmtId="0" fontId="14" fillId="9" borderId="11" xfId="0" applyFont="1" applyFill="1" applyBorder="1" applyAlignment="1">
      <alignment vertical="top" wrapText="1"/>
    </xf>
    <xf numFmtId="0" fontId="14" fillId="0" borderId="2" xfId="0" applyFont="1" applyFill="1" applyBorder="1" applyAlignment="1">
      <alignment horizontal="left" vertical="top" wrapText="1"/>
    </xf>
    <xf numFmtId="0" fontId="11" fillId="11" borderId="2" xfId="1" applyFont="1" applyFill="1" applyBorder="1"/>
    <xf numFmtId="0" fontId="14" fillId="4" borderId="16" xfId="0" applyFont="1" applyFill="1" applyBorder="1" applyAlignment="1">
      <alignment vertical="top" wrapText="1"/>
    </xf>
    <xf numFmtId="0" fontId="17" fillId="4" borderId="17" xfId="5" applyFill="1" applyBorder="1" applyAlignment="1">
      <alignment vertical="top" wrapText="1"/>
    </xf>
    <xf numFmtId="0" fontId="16" fillId="0" borderId="2" xfId="0" applyFont="1" applyFill="1" applyBorder="1" applyAlignment="1">
      <alignment horizontal="left" vertical="top" wrapText="1"/>
    </xf>
    <xf numFmtId="165" fontId="10" fillId="3" borderId="2" xfId="1" applyNumberFormat="1" applyFont="1" applyFill="1" applyBorder="1"/>
    <xf numFmtId="165" fontId="9" fillId="0" borderId="0" xfId="0" applyNumberFormat="1" applyFont="1"/>
    <xf numFmtId="0" fontId="9" fillId="0" borderId="0" xfId="0" applyNumberFormat="1" applyFont="1"/>
    <xf numFmtId="0" fontId="0" fillId="0" borderId="2" xfId="0" applyFill="1" applyBorder="1"/>
    <xf numFmtId="14" fontId="9" fillId="12" borderId="1" xfId="1" applyNumberFormat="1" applyFont="1" applyFill="1"/>
    <xf numFmtId="14" fontId="9" fillId="0" borderId="0" xfId="0" applyNumberFormat="1" applyFont="1" applyFill="1" applyBorder="1"/>
    <xf numFmtId="0" fontId="16" fillId="0" borderId="0" xfId="0" applyFont="1"/>
    <xf numFmtId="0" fontId="10" fillId="4" borderId="18" xfId="1" applyFont="1" applyFill="1" applyBorder="1"/>
    <xf numFmtId="0" fontId="16" fillId="0" borderId="15"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16" xfId="0" applyFont="1" applyFill="1" applyBorder="1" applyAlignment="1">
      <alignment horizontal="left" vertical="top" wrapText="1"/>
    </xf>
    <xf numFmtId="0" fontId="17" fillId="0" borderId="17" xfId="5" applyFill="1" applyBorder="1" applyAlignment="1">
      <alignment horizontal="left" vertical="top" wrapText="1"/>
    </xf>
    <xf numFmtId="0" fontId="10" fillId="3" borderId="2" xfId="1" applyFont="1" applyFill="1" applyBorder="1" applyAlignment="1">
      <alignment wrapText="1"/>
    </xf>
    <xf numFmtId="0" fontId="16" fillId="0" borderId="22" xfId="0" applyFont="1" applyFill="1" applyBorder="1" applyAlignment="1">
      <alignment vertical="top" wrapText="1"/>
    </xf>
    <xf numFmtId="0" fontId="16" fillId="14" borderId="21" xfId="0" applyFont="1" applyFill="1" applyBorder="1" applyAlignment="1">
      <alignment vertical="top" wrapText="1"/>
    </xf>
    <xf numFmtId="0" fontId="16" fillId="0" borderId="11" xfId="0" applyFont="1" applyFill="1" applyBorder="1" applyAlignment="1">
      <alignment vertical="top" wrapText="1"/>
    </xf>
    <xf numFmtId="0" fontId="16" fillId="0" borderId="11" xfId="0" applyFont="1" applyFill="1" applyBorder="1" applyAlignment="1">
      <alignment horizontal="left" vertical="top" wrapText="1"/>
    </xf>
    <xf numFmtId="0" fontId="16" fillId="0" borderId="16" xfId="0" applyFont="1" applyFill="1" applyBorder="1" applyAlignment="1">
      <alignment vertical="top" wrapText="1"/>
    </xf>
    <xf numFmtId="0" fontId="15" fillId="15" borderId="25" xfId="0" applyFont="1" applyFill="1" applyBorder="1" applyAlignment="1">
      <alignment vertical="center" wrapText="1"/>
    </xf>
    <xf numFmtId="0" fontId="14" fillId="0" borderId="26"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0" fillId="0" borderId="8" xfId="0" applyBorder="1"/>
    <xf numFmtId="0" fontId="0" fillId="0" borderId="0" xfId="0" applyBorder="1"/>
    <xf numFmtId="0" fontId="0" fillId="4" borderId="2" xfId="0" applyFill="1" applyBorder="1" applyAlignment="1">
      <alignment wrapText="1"/>
    </xf>
    <xf numFmtId="0" fontId="16" fillId="0" borderId="0" xfId="0" applyNumberFormat="1" applyFont="1"/>
    <xf numFmtId="0" fontId="9" fillId="0" borderId="0" xfId="0" applyFont="1" applyFill="1"/>
    <xf numFmtId="14" fontId="9" fillId="0" borderId="0" xfId="0" applyNumberFormat="1" applyFont="1" applyFill="1"/>
    <xf numFmtId="165" fontId="9" fillId="0" borderId="0" xfId="0" applyNumberFormat="1" applyFont="1" applyFill="1"/>
    <xf numFmtId="0" fontId="7" fillId="0" borderId="0" xfId="0" applyFont="1"/>
    <xf numFmtId="0" fontId="14" fillId="0" borderId="26" xfId="0" applyFont="1" applyFill="1" applyBorder="1" applyAlignment="1">
      <alignment horizontal="left" vertical="top" wrapText="1"/>
    </xf>
    <xf numFmtId="0" fontId="14" fillId="0" borderId="27" xfId="0" applyFont="1" applyFill="1" applyBorder="1" applyAlignment="1">
      <alignment horizontal="left" vertical="top" wrapText="1"/>
    </xf>
    <xf numFmtId="0" fontId="15" fillId="15" borderId="25" xfId="0" applyFont="1" applyFill="1" applyBorder="1" applyAlignment="1">
      <alignment wrapText="1"/>
    </xf>
    <xf numFmtId="0" fontId="17" fillId="0" borderId="0" xfId="5"/>
    <xf numFmtId="0" fontId="14" fillId="16" borderId="2" xfId="0" applyFont="1" applyFill="1" applyBorder="1" applyAlignment="1">
      <alignment vertical="top" wrapText="1"/>
    </xf>
    <xf numFmtId="0" fontId="10" fillId="16" borderId="2" xfId="1" applyFont="1" applyFill="1" applyBorder="1"/>
    <xf numFmtId="165" fontId="10" fillId="16" borderId="2" xfId="1" applyNumberFormat="1" applyFont="1" applyFill="1" applyBorder="1"/>
    <xf numFmtId="0" fontId="10" fillId="16" borderId="2" xfId="1" applyFont="1" applyFill="1" applyBorder="1" applyAlignment="1">
      <alignment wrapText="1"/>
    </xf>
    <xf numFmtId="14" fontId="9" fillId="16" borderId="1" xfId="1" applyNumberFormat="1" applyFont="1" applyFill="1"/>
    <xf numFmtId="0" fontId="16" fillId="12" borderId="24" xfId="0" applyFont="1" applyFill="1" applyBorder="1" applyAlignment="1">
      <alignment vertical="top" wrapText="1"/>
    </xf>
    <xf numFmtId="0" fontId="16" fillId="13" borderId="6" xfId="0" applyFont="1" applyFill="1" applyBorder="1" applyAlignment="1">
      <alignment vertical="top" wrapText="1"/>
    </xf>
    <xf numFmtId="0" fontId="16" fillId="0" borderId="24" xfId="0" applyFont="1" applyFill="1" applyBorder="1" applyAlignment="1">
      <alignment vertical="top" wrapText="1"/>
    </xf>
    <xf numFmtId="0" fontId="9" fillId="0" borderId="0" xfId="0" applyFont="1" applyAlignment="1">
      <alignment horizontal="left"/>
    </xf>
    <xf numFmtId="14" fontId="9" fillId="0" borderId="0" xfId="0" applyNumberFormat="1" applyFont="1" applyAlignment="1">
      <alignment horizontal="left"/>
    </xf>
    <xf numFmtId="165" fontId="9" fillId="0" borderId="0" xfId="0" applyNumberFormat="1" applyFont="1" applyAlignment="1">
      <alignment horizontal="left"/>
    </xf>
    <xf numFmtId="0" fontId="9" fillId="0" borderId="0" xfId="0" applyFont="1" applyAlignment="1"/>
    <xf numFmtId="0" fontId="9" fillId="0" borderId="0" xfId="0" applyNumberFormat="1" applyFont="1" applyAlignment="1">
      <alignment horizontal="left"/>
    </xf>
    <xf numFmtId="14" fontId="9" fillId="0" borderId="0" xfId="0" applyNumberFormat="1" applyFont="1" applyFill="1" applyBorder="1" applyAlignment="1">
      <alignment horizontal="left"/>
    </xf>
    <xf numFmtId="0" fontId="13" fillId="0" borderId="20" xfId="0" applyFont="1" applyFill="1" applyBorder="1" applyAlignment="1">
      <alignment vertical="top" wrapText="1"/>
    </xf>
    <xf numFmtId="0" fontId="9" fillId="0" borderId="0" xfId="0" quotePrefix="1" applyFont="1"/>
    <xf numFmtId="0" fontId="9" fillId="0" borderId="0" xfId="0" applyNumberFormat="1" applyFont="1" applyFill="1"/>
    <xf numFmtId="0" fontId="16" fillId="0" borderId="0" xfId="0" applyNumberFormat="1" applyFont="1" applyFill="1"/>
    <xf numFmtId="0" fontId="16" fillId="17" borderId="29" xfId="0" applyFont="1" applyFill="1" applyBorder="1" applyAlignment="1">
      <alignment vertical="top" wrapText="1"/>
    </xf>
    <xf numFmtId="0" fontId="0" fillId="0" borderId="0" xfId="0" applyAlignment="1">
      <alignment horizontal="center"/>
    </xf>
    <xf numFmtId="0" fontId="19" fillId="0" borderId="0" xfId="0" applyFont="1"/>
    <xf numFmtId="0" fontId="16" fillId="0" borderId="22" xfId="0" applyFont="1" applyBorder="1" applyAlignment="1">
      <alignment vertical="top" wrapText="1"/>
    </xf>
    <xf numFmtId="0" fontId="17" fillId="0" borderId="0" xfId="5" applyAlignment="1">
      <alignment horizontal="left"/>
    </xf>
    <xf numFmtId="0" fontId="9" fillId="0" borderId="0" xfId="5" applyFont="1" applyAlignment="1">
      <alignment horizontal="left"/>
    </xf>
    <xf numFmtId="166" fontId="19" fillId="0" borderId="0" xfId="0" applyNumberFormat="1" applyFont="1"/>
    <xf numFmtId="49" fontId="10" fillId="0" borderId="0" xfId="6" applyNumberFormat="1" applyFont="1" applyAlignment="1">
      <alignment wrapText="1"/>
    </xf>
    <xf numFmtId="0" fontId="11" fillId="11" borderId="2" xfId="4" applyFont="1" applyFill="1" applyBorder="1" applyAlignment="1">
      <alignment horizontal="left" wrapText="1"/>
    </xf>
    <xf numFmtId="0" fontId="16" fillId="4" borderId="17" xfId="0" applyFont="1" applyFill="1" applyBorder="1" applyAlignment="1">
      <alignment horizontal="left" vertical="top" wrapText="1"/>
    </xf>
    <xf numFmtId="14" fontId="9" fillId="0" borderId="0" xfId="0" quotePrefix="1" applyNumberFormat="1" applyFont="1"/>
    <xf numFmtId="0" fontId="0" fillId="0" borderId="0" xfId="0" applyAlignment="1">
      <alignment horizontal="left" wrapText="1"/>
    </xf>
    <xf numFmtId="0" fontId="0" fillId="0" borderId="0" xfId="0" applyAlignment="1">
      <alignment horizontal="left"/>
    </xf>
    <xf numFmtId="0" fontId="22" fillId="11" borderId="15" xfId="0" applyFont="1" applyFill="1" applyBorder="1" applyAlignment="1">
      <alignment vertical="top" wrapText="1"/>
    </xf>
    <xf numFmtId="0" fontId="15" fillId="10" borderId="12" xfId="0" applyFont="1" applyFill="1" applyBorder="1" applyAlignment="1">
      <alignment horizontal="left" vertical="top" wrapText="1"/>
    </xf>
    <xf numFmtId="0" fontId="15" fillId="10" borderId="13" xfId="0" applyFont="1" applyFill="1" applyBorder="1" applyAlignment="1">
      <alignment horizontal="left" vertical="top" wrapText="1"/>
    </xf>
    <xf numFmtId="0" fontId="15" fillId="10" borderId="14" xfId="0" applyFont="1" applyFill="1" applyBorder="1" applyAlignment="1">
      <alignment horizontal="left" vertical="top" wrapText="1"/>
    </xf>
    <xf numFmtId="0" fontId="18" fillId="10" borderId="19" xfId="0" applyFont="1" applyFill="1" applyBorder="1" applyAlignment="1">
      <alignment horizontal="left" vertical="top" wrapText="1"/>
    </xf>
    <xf numFmtId="0" fontId="18" fillId="10" borderId="20" xfId="0" applyFont="1" applyFill="1" applyBorder="1" applyAlignment="1">
      <alignment horizontal="left" vertical="top" wrapText="1"/>
    </xf>
    <xf numFmtId="0" fontId="18" fillId="10" borderId="23" xfId="0" applyFont="1" applyFill="1" applyBorder="1" applyAlignment="1">
      <alignment horizontal="left" vertical="top" wrapText="1"/>
    </xf>
    <xf numFmtId="164" fontId="12" fillId="6" borderId="7" xfId="0" applyNumberFormat="1" applyFont="1" applyFill="1" applyBorder="1" applyAlignment="1" applyProtection="1">
      <alignment horizontal="center"/>
      <protection locked="0"/>
    </xf>
    <xf numFmtId="164" fontId="12" fillId="6" borderId="8" xfId="0" applyNumberFormat="1" applyFont="1" applyFill="1" applyBorder="1" applyAlignment="1" applyProtection="1">
      <alignment horizontal="center"/>
      <protection locked="0"/>
    </xf>
    <xf numFmtId="164" fontId="12" fillId="6" borderId="9" xfId="0" applyNumberFormat="1" applyFont="1" applyFill="1" applyBorder="1" applyAlignment="1" applyProtection="1">
      <alignment horizontal="center"/>
      <protection locked="0"/>
    </xf>
    <xf numFmtId="0" fontId="13" fillId="8" borderId="12" xfId="0" applyFont="1" applyFill="1" applyBorder="1" applyAlignment="1">
      <alignment horizontal="left" vertical="top" wrapText="1"/>
    </xf>
    <xf numFmtId="0" fontId="13" fillId="8" borderId="14"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6" xfId="0" applyFont="1" applyFill="1" applyBorder="1" applyAlignment="1">
      <alignment horizontal="left" vertical="top" wrapText="1"/>
    </xf>
    <xf numFmtId="0" fontId="0" fillId="0" borderId="0" xfId="0" applyAlignment="1">
      <alignment horizontal="left" wrapText="1"/>
    </xf>
    <xf numFmtId="0" fontId="0" fillId="0" borderId="0" xfId="0" applyAlignment="1">
      <alignment horizontal="left"/>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0" fillId="4" borderId="3" xfId="0" applyFill="1" applyBorder="1" applyAlignment="1">
      <alignment horizontal="left" vertical="center" wrapText="1"/>
    </xf>
    <xf numFmtId="0" fontId="2" fillId="5" borderId="4" xfId="0" applyFont="1" applyFill="1" applyBorder="1" applyAlignment="1">
      <alignment horizontal="left"/>
    </xf>
    <xf numFmtId="0" fontId="2" fillId="5" borderId="5" xfId="0" applyFont="1" applyFill="1" applyBorder="1" applyAlignment="1">
      <alignment horizontal="left"/>
    </xf>
    <xf numFmtId="0" fontId="2" fillId="5" borderId="3" xfId="0" applyFont="1" applyFill="1" applyBorder="1" applyAlignment="1">
      <alignment horizontal="left"/>
    </xf>
    <xf numFmtId="0" fontId="3" fillId="3" borderId="24" xfId="1" applyFont="1" applyFill="1" applyBorder="1" applyAlignment="1">
      <alignment horizontal="center"/>
    </xf>
    <xf numFmtId="0" fontId="3" fillId="3" borderId="28" xfId="1" applyFont="1" applyFill="1" applyBorder="1" applyAlignment="1">
      <alignment horizontal="center"/>
    </xf>
    <xf numFmtId="0" fontId="0" fillId="4" borderId="4" xfId="0" applyFill="1" applyBorder="1" applyAlignment="1">
      <alignment horizontal="left"/>
    </xf>
    <xf numFmtId="0" fontId="0" fillId="4" borderId="3" xfId="0" applyFill="1" applyBorder="1" applyAlignment="1">
      <alignment horizontal="left"/>
    </xf>
    <xf numFmtId="0" fontId="3" fillId="3" borderId="2" xfId="1" applyFont="1" applyFill="1" applyBorder="1" applyAlignment="1">
      <alignment horizontal="left"/>
    </xf>
  </cellXfs>
  <cellStyles count="7">
    <cellStyle name="Hyperlink" xfId="5" builtinId="8"/>
    <cellStyle name="Input" xfId="1" builtinId="20"/>
    <cellStyle name="Normal" xfId="0" builtinId="0"/>
    <cellStyle name="Normal 2" xfId="2" xr:uid="{00000000-0005-0000-0000-000003000000}"/>
    <cellStyle name="Normal 2 2" xfId="3" xr:uid="{00000000-0005-0000-0000-000004000000}"/>
    <cellStyle name="Normal 3" xfId="4" xr:uid="{00000000-0005-0000-0000-000005000000}"/>
    <cellStyle name="Normal 4" xfId="6" xr:uid="{3DBDC13B-F8F3-4543-ADCE-CF2760723AF8}"/>
  </cellStyles>
  <dxfs count="120">
    <dxf>
      <font>
        <strike val="0"/>
        <outline val="0"/>
        <shadow val="0"/>
        <u val="none"/>
        <vertAlign val="baseline"/>
        <sz val="11"/>
        <color auto="1"/>
        <name val="Calibri"/>
        <family val="2"/>
        <scheme val="minor"/>
      </font>
      <numFmt numFmtId="19" formatCode="m/d/yyyy"/>
    </dxf>
    <dxf>
      <font>
        <strike val="0"/>
        <outline val="0"/>
        <shadow val="0"/>
        <u val="none"/>
        <vertAlign val="baseline"/>
        <sz val="11"/>
        <color auto="1"/>
        <name val="Calibri"/>
        <family val="2"/>
        <scheme val="minor"/>
      </font>
      <numFmt numFmtId="0" formatCode="General"/>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b/>
        <strike val="0"/>
        <outline val="0"/>
        <shadow val="0"/>
        <u val="none"/>
        <vertAlign val="baseline"/>
        <sz val="11"/>
        <color auto="1"/>
        <name val="Calibri"/>
        <family val="2"/>
        <scheme val="minor"/>
      </font>
      <fill>
        <patternFill patternType="solid">
          <fgColor indexed="64"/>
          <bgColor theme="7"/>
        </patternFill>
      </fill>
    </dxf>
    <dxf>
      <font>
        <strike val="0"/>
        <outline val="0"/>
        <shadow val="0"/>
        <u val="none"/>
        <vertAlign val="baseline"/>
        <sz val="11"/>
        <color auto="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dxf>
    <dxf>
      <font>
        <strike val="0"/>
        <outline val="0"/>
        <shadow val="0"/>
        <u val="none"/>
        <vertAlign val="baseline"/>
        <sz val="11"/>
        <color auto="1"/>
        <name val="Calibri"/>
        <family val="2"/>
        <scheme val="minor"/>
      </font>
      <numFmt numFmtId="0" formatCode="General"/>
      <alignment horizontal="left" vertical="bottom" textRotation="0" wrapText="0" indent="0" justifyLastLine="0" shrinkToFit="0" readingOrder="0"/>
    </dxf>
    <dxf>
      <font>
        <strike val="0"/>
        <outline val="0"/>
        <shadow val="0"/>
        <u val="none"/>
        <vertAlign val="baseline"/>
        <sz val="11"/>
        <color auto="1"/>
        <name val="Calibri"/>
        <family val="2"/>
        <scheme val="minor"/>
      </font>
      <alignment horizontal="left" vertical="bottom" textRotation="0" wrapText="0" indent="0" justifyLastLine="0" shrinkToFit="0" readingOrder="0"/>
    </dxf>
    <dxf>
      <font>
        <strike val="0"/>
        <outline val="0"/>
        <shadow val="0"/>
        <u val="none"/>
        <vertAlign val="baseline"/>
        <sz val="11"/>
        <color auto="1"/>
        <name val="Calibri"/>
        <family val="2"/>
        <scheme val="minor"/>
      </font>
      <alignment horizontal="left" vertical="bottom" textRotation="0" wrapText="0" indent="0" justifyLastLine="0" shrinkToFit="0" readingOrder="0"/>
    </dxf>
    <dxf>
      <font>
        <strike val="0"/>
        <outline val="0"/>
        <shadow val="0"/>
        <u val="none"/>
        <vertAlign val="baseline"/>
        <sz val="11"/>
        <color auto="1"/>
        <name val="Calibri"/>
        <family val="2"/>
        <scheme val="minor"/>
      </font>
      <numFmt numFmtId="19" formatCode="m/d/yyyy"/>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alignment horizontal="left" vertical="bottom" textRotation="0" wrapText="0" indent="0" justifyLastLine="0" shrinkToFit="0" readingOrder="0"/>
    </dxf>
    <dxf>
      <font>
        <strike val="0"/>
        <outline val="0"/>
        <shadow val="0"/>
        <u val="none"/>
        <vertAlign val="baseline"/>
        <sz val="11"/>
        <color auto="1"/>
        <name val="Calibri"/>
        <family val="2"/>
        <scheme val="minor"/>
      </font>
      <numFmt numFmtId="19" formatCode="m/d/yyyy"/>
      <fill>
        <patternFill patternType="none">
          <fgColor indexed="64"/>
          <bgColor indexed="65"/>
        </patternFill>
      </fill>
      <alignment horizontal="left" vertical="bottom" textRotation="0" wrapText="0" indent="0" justifyLastLine="0" shrinkToFit="0" readingOrder="0"/>
    </dxf>
    <dxf>
      <font>
        <strike val="0"/>
        <outline val="0"/>
        <shadow val="0"/>
        <u val="none"/>
        <vertAlign val="baseline"/>
        <sz val="11"/>
        <color auto="1"/>
        <name val="Calibri"/>
        <family val="2"/>
        <scheme val="minor"/>
      </font>
      <alignment horizontal="left" vertical="bottom" textRotation="0" wrapText="0" indent="0" justifyLastLine="0" shrinkToFit="0" readingOrder="0"/>
    </dxf>
    <dxf>
      <font>
        <strike val="0"/>
        <outline val="0"/>
        <shadow val="0"/>
        <u val="none"/>
        <vertAlign val="baseline"/>
        <sz val="11"/>
        <color auto="1"/>
        <name val="Calibri"/>
        <family val="2"/>
        <scheme val="minor"/>
      </font>
      <numFmt numFmtId="0" formatCode="General"/>
      <alignment horizontal="left" vertical="bottom" textRotation="0" wrapText="0" indent="0" justifyLastLine="0" shrinkToFit="0" readingOrder="0"/>
    </dxf>
    <dxf>
      <font>
        <strike val="0"/>
        <outline val="0"/>
        <shadow val="0"/>
        <u val="none"/>
        <vertAlign val="baseline"/>
        <sz val="11"/>
        <color auto="1"/>
        <name val="Calibri"/>
        <family val="2"/>
        <scheme val="minor"/>
      </font>
      <alignment horizontal="left" vertical="bottom" textRotation="0" wrapText="0" indent="0" justifyLastLine="0" shrinkToFit="0" readingOrder="0"/>
    </dxf>
    <dxf>
      <font>
        <strike val="0"/>
        <outline val="0"/>
        <shadow val="0"/>
        <u val="none"/>
        <vertAlign val="baseline"/>
        <sz val="11"/>
        <color auto="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dxf>
    <dxf>
      <font>
        <strike val="0"/>
        <outline val="0"/>
        <shadow val="0"/>
        <u val="none"/>
        <vertAlign val="baseline"/>
        <sz val="11"/>
        <color auto="1"/>
        <name val="Calibri"/>
        <family val="2"/>
        <scheme val="minor"/>
      </font>
      <alignment horizontal="left" vertical="bottom" textRotation="0" wrapText="0" indent="0" justifyLastLine="0" shrinkToFit="0" readingOrder="0"/>
    </dxf>
    <dxf>
      <font>
        <strike val="0"/>
        <outline val="0"/>
        <shadow val="0"/>
        <u val="none"/>
        <vertAlign val="baseline"/>
        <sz val="11"/>
        <color auto="1"/>
        <name val="Calibri"/>
        <family val="2"/>
        <scheme val="minor"/>
      </font>
      <alignment horizontal="left" vertical="bottom" textRotation="0" wrapText="0" indent="0" justifyLastLine="0" shrinkToFit="0" readingOrder="0"/>
    </dxf>
    <dxf>
      <font>
        <strike val="0"/>
        <outline val="0"/>
        <shadow val="0"/>
        <u val="none"/>
        <vertAlign val="baseline"/>
        <sz val="11"/>
        <color auto="1"/>
        <name val="Calibri"/>
        <family val="2"/>
        <scheme val="minor"/>
      </font>
      <alignment horizontal="left" vertical="bottom" textRotation="0" wrapText="0" indent="0" justifyLastLine="0" shrinkToFit="0" readingOrder="0"/>
    </dxf>
    <dxf>
      <font>
        <strike val="0"/>
        <outline val="0"/>
        <shadow val="0"/>
        <u val="none"/>
        <vertAlign val="baseline"/>
        <sz val="11"/>
        <color auto="1"/>
        <name val="Calibri"/>
        <family val="2"/>
        <scheme val="minor"/>
      </font>
      <alignment horizontal="left" vertical="bottom" textRotation="0" wrapText="0" indent="0" justifyLastLine="0" shrinkToFit="0" readingOrder="0"/>
    </dxf>
    <dxf>
      <font>
        <strike val="0"/>
        <outline val="0"/>
        <shadow val="0"/>
        <u val="none"/>
        <vertAlign val="baseline"/>
        <sz val="11"/>
        <color auto="1"/>
        <name val="Calibri"/>
        <family val="2"/>
        <scheme val="minor"/>
      </font>
      <alignment horizontal="left" vertical="bottom" textRotation="0" wrapText="0" indent="0" justifyLastLine="0" shrinkToFit="0" readingOrder="0"/>
    </dxf>
    <dxf>
      <font>
        <strike val="0"/>
        <outline val="0"/>
        <shadow val="0"/>
        <u val="none"/>
        <vertAlign val="baseline"/>
        <sz val="11"/>
        <color auto="1"/>
        <name val="Calibri"/>
        <family val="2"/>
        <scheme val="minor"/>
      </font>
      <alignment horizontal="left" vertical="bottom" textRotation="0" wrapText="0" indent="0" justifyLastLine="0" shrinkToFit="0" readingOrder="0"/>
    </dxf>
    <dxf>
      <font>
        <strike val="0"/>
        <outline val="0"/>
        <shadow val="0"/>
        <u val="none"/>
        <vertAlign val="baseline"/>
        <sz val="11"/>
        <color auto="1"/>
        <name val="Calibri"/>
        <family val="2"/>
        <scheme val="minor"/>
      </font>
      <alignment horizontal="left" vertical="bottom" textRotation="0" wrapText="0" indent="0" justifyLastLine="0" shrinkToFit="0" readingOrder="0"/>
    </dxf>
    <dxf>
      <font>
        <strike val="0"/>
        <outline val="0"/>
        <shadow val="0"/>
        <u val="none"/>
        <vertAlign val="baseline"/>
        <sz val="11"/>
        <color auto="1"/>
        <name val="Calibri"/>
        <family val="2"/>
        <scheme val="minor"/>
      </font>
      <numFmt numFmtId="0" formatCode="General"/>
      <alignment horizontal="left" vertical="bottom" textRotation="0" wrapText="0" indent="0" justifyLastLine="0" shrinkToFit="0" readingOrder="0"/>
    </dxf>
    <dxf>
      <font>
        <strike val="0"/>
        <outline val="0"/>
        <shadow val="0"/>
        <u val="none"/>
        <vertAlign val="baseline"/>
        <sz val="11"/>
        <color auto="1"/>
        <name val="Calibri"/>
        <family val="2"/>
        <scheme val="minor"/>
      </font>
      <alignment horizontal="left" vertical="bottom" textRotation="0" wrapText="0" indent="0" justifyLastLine="0" shrinkToFit="0" readingOrder="0"/>
    </dxf>
    <dxf>
      <font>
        <strike val="0"/>
        <outline val="0"/>
        <shadow val="0"/>
        <u val="none"/>
        <vertAlign val="baseline"/>
        <sz val="11"/>
        <color auto="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19" formatCode="m/d/yyyy"/>
      <alignment horizontal="left" vertical="bottom" textRotation="0" wrapText="0" indent="0" justifyLastLine="0" shrinkToFit="0" readingOrder="0"/>
    </dxf>
    <dxf>
      <font>
        <strike val="0"/>
        <outline val="0"/>
        <shadow val="0"/>
        <u val="none"/>
        <vertAlign val="baseline"/>
        <sz val="11"/>
        <color auto="1"/>
        <name val="Calibri"/>
        <family val="2"/>
        <scheme val="minor"/>
      </font>
      <alignment horizontal="left" vertical="bottom" textRotation="0" wrapText="0" indent="0" justifyLastLine="0" shrinkToFit="0" readingOrder="0"/>
    </dxf>
    <dxf>
      <font>
        <strike val="0"/>
        <outline val="0"/>
        <shadow val="0"/>
        <u val="none"/>
        <vertAlign val="baseline"/>
        <sz val="11"/>
        <color auto="1"/>
        <name val="Calibri"/>
        <family val="2"/>
        <scheme val="minor"/>
      </font>
      <alignment horizontal="left" vertical="bottom" textRotation="0" wrapText="0" indent="0" justifyLastLine="0" shrinkToFit="0" readingOrder="0"/>
    </dxf>
    <dxf>
      <font>
        <strike val="0"/>
        <outline val="0"/>
        <shadow val="0"/>
        <u val="none"/>
        <vertAlign val="baseline"/>
        <sz val="11"/>
        <color auto="1"/>
        <name val="Calibri"/>
        <family val="2"/>
        <scheme val="minor"/>
      </font>
      <numFmt numFmtId="165" formatCode="&quot;$&quot;#,##0.00"/>
      <alignment horizontal="left" vertical="bottom" textRotation="0" wrapText="0" indent="0" justifyLastLine="0" shrinkToFit="0" readingOrder="0"/>
    </dxf>
    <dxf>
      <font>
        <strike val="0"/>
        <outline val="0"/>
        <shadow val="0"/>
        <u val="none"/>
        <vertAlign val="baseline"/>
        <sz val="11"/>
        <color auto="1"/>
        <name val="Calibri"/>
        <family val="2"/>
        <scheme val="minor"/>
      </font>
      <numFmt numFmtId="0" formatCode="General"/>
      <alignment horizontal="left" vertical="bottom" textRotation="0" wrapText="0" indent="0" justifyLastLine="0" shrinkToFit="0" readingOrder="0"/>
    </dxf>
    <dxf>
      <font>
        <strike val="0"/>
        <outline val="0"/>
        <shadow val="0"/>
        <u val="none"/>
        <vertAlign val="baseline"/>
        <sz val="11"/>
        <color auto="1"/>
        <name val="Calibri"/>
        <family val="2"/>
        <scheme val="minor"/>
      </font>
      <numFmt numFmtId="19" formatCode="m/d/yyyy"/>
      <alignment horizontal="left" vertical="bottom" textRotation="0" wrapText="0" indent="0" justifyLastLine="0" shrinkToFit="0" readingOrder="0"/>
    </dxf>
    <dxf>
      <font>
        <strike val="0"/>
        <outline val="0"/>
        <shadow val="0"/>
        <u val="none"/>
        <vertAlign val="baseline"/>
        <sz val="11"/>
        <color auto="1"/>
        <name val="Calibri"/>
        <family val="2"/>
        <scheme val="minor"/>
      </font>
      <alignment horizontal="left" vertical="bottom" textRotation="0" wrapText="0" indent="0" justifyLastLine="0" shrinkToFit="0" readingOrder="0"/>
    </dxf>
    <dxf>
      <font>
        <strike val="0"/>
        <outline val="0"/>
        <shadow val="0"/>
        <u val="none"/>
        <vertAlign val="baseline"/>
        <sz val="11"/>
        <color auto="1"/>
        <name val="Calibri"/>
        <family val="2"/>
        <scheme val="minor"/>
      </font>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border diagonalUp="0" diagonalDown="0" outline="0">
        <left style="thin">
          <color indexed="64"/>
        </left>
        <right style="thin">
          <color indexed="64"/>
        </right>
        <top/>
        <bottom/>
      </border>
    </dxf>
    <dxf>
      <fill>
        <patternFill>
          <bgColor theme="4" tint="0.79998168889431442"/>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theme="4" tint="0.79998168889431442"/>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FF00"/>
        </patternFill>
      </fill>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CCCC"/>
        </patternFill>
      </fill>
      <border>
        <left style="thin">
          <color rgb="FFFF0000"/>
        </left>
        <right style="thin">
          <color rgb="FFFF0000"/>
        </right>
        <top style="thin">
          <color rgb="FFFF0000"/>
        </top>
        <bottom style="thin">
          <color rgb="FFFF0000"/>
        </bottom>
        <vertical/>
        <horizontal/>
      </border>
    </dxf>
    <dxf>
      <fill>
        <patternFill>
          <bgColor rgb="FFFFFF00"/>
        </patternFill>
      </fill>
    </dxf>
    <dxf>
      <fill>
        <patternFill>
          <bgColor rgb="FFFFCCCC"/>
        </patternFill>
      </fill>
      <border>
        <left style="thin">
          <color rgb="FFFF0000"/>
        </left>
        <right style="thin">
          <color rgb="FFFF0000"/>
        </right>
        <top style="thin">
          <color rgb="FFFF0000"/>
        </top>
        <bottom style="thin">
          <color rgb="FFFF0000"/>
        </bottom>
        <vertical/>
        <horizontal/>
      </border>
    </dxf>
    <dxf>
      <font>
        <strike val="0"/>
        <outline val="0"/>
        <shadow val="0"/>
        <u val="none"/>
        <vertAlign val="baseline"/>
        <sz val="11"/>
        <color auto="1"/>
        <name val="Calibri"/>
        <family val="2"/>
        <scheme val="none"/>
      </font>
      <numFmt numFmtId="0" formatCode="General"/>
    </dxf>
    <dxf>
      <font>
        <strike val="0"/>
        <outline val="0"/>
        <shadow val="0"/>
        <u val="none"/>
        <vertAlign val="baseline"/>
        <sz val="11"/>
        <color auto="1"/>
        <name val="Calibri"/>
        <family val="2"/>
        <scheme val="none"/>
      </font>
    </dxf>
    <dxf>
      <font>
        <b val="0"/>
        <i val="0"/>
        <strike val="0"/>
        <condense val="0"/>
        <extend val="0"/>
        <outline val="0"/>
        <shadow val="0"/>
        <u val="none"/>
        <vertAlign val="baseline"/>
        <sz val="11"/>
        <color auto="1"/>
        <name val="Calibri"/>
        <family val="2"/>
        <scheme val="none"/>
      </font>
      <numFmt numFmtId="0" formatCode="General"/>
    </dxf>
    <dxf>
      <font>
        <strike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dxf>
    <dxf>
      <font>
        <b val="0"/>
        <i val="0"/>
        <strike val="0"/>
        <condense val="0"/>
        <extend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dxf>
    <dxf>
      <font>
        <strike val="0"/>
        <outline val="0"/>
        <shadow val="0"/>
        <u val="none"/>
        <vertAlign val="baseline"/>
        <sz val="11"/>
        <color auto="1"/>
        <name val="Calibri"/>
        <family val="2"/>
        <scheme val="none"/>
      </font>
      <numFmt numFmtId="0" formatCode="General"/>
      <fill>
        <patternFill patternType="none">
          <fgColor indexed="64"/>
          <bgColor auto="1"/>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numFmt numFmtId="19" formatCode="m/d/yyyy"/>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dxf>
    <dxf>
      <font>
        <strike val="0"/>
        <outline val="0"/>
        <shadow val="0"/>
        <u val="none"/>
        <vertAlign val="baseline"/>
        <sz val="11"/>
        <color auto="1"/>
        <name val="Calibri"/>
        <family val="2"/>
        <scheme val="minor"/>
      </font>
      <numFmt numFmtId="19" formatCode="m/d/yyyy"/>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numFmt numFmtId="19" formatCode="m/d/yyyy"/>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minor"/>
      </font>
      <numFmt numFmtId="165" formatCode="&quot;$&quot;#,##0.00"/>
    </dxf>
    <dxf>
      <font>
        <strike val="0"/>
        <outline val="0"/>
        <shadow val="0"/>
        <u val="none"/>
        <vertAlign val="baseline"/>
        <sz val="11"/>
        <color auto="1"/>
        <name val="Calibri"/>
        <family val="2"/>
        <scheme val="minor"/>
      </font>
      <numFmt numFmtId="0" formatCode="General"/>
    </dxf>
    <dxf>
      <font>
        <strike val="0"/>
        <outline val="0"/>
        <shadow val="0"/>
        <u val="none"/>
        <vertAlign val="baseline"/>
        <sz val="11"/>
        <color auto="1"/>
        <name val="Calibri"/>
        <family val="2"/>
        <scheme val="minor"/>
      </font>
      <numFmt numFmtId="19" formatCode="m/d/yyyy"/>
    </dxf>
    <dxf>
      <font>
        <strike val="0"/>
        <outline val="0"/>
        <shadow val="0"/>
        <u val="none"/>
        <vertAlign val="baseline"/>
        <sz val="11"/>
        <color auto="1"/>
        <name val="Calibri"/>
        <family val="2"/>
        <scheme val="minor"/>
      </font>
    </dxf>
    <dxf>
      <font>
        <strike val="0"/>
        <outline val="0"/>
        <shadow val="0"/>
        <u val="none"/>
        <vertAlign val="baseline"/>
        <sz val="11"/>
        <color auto="1"/>
        <name val="Calibri"/>
        <family val="2"/>
        <scheme val="none"/>
      </font>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border diagonalUp="0" diagonalDown="0" outline="0">
        <left style="thin">
          <color indexed="64"/>
        </left>
        <right style="thin">
          <color indexed="64"/>
        </right>
        <top/>
        <bottom/>
      </border>
    </dxf>
  </dxfs>
  <tableStyles count="0" defaultTableStyle="TableStyleMedium2" defaultPivotStyle="PivotStyleLight16"/>
  <colors>
    <mruColors>
      <color rgb="FFFFC000"/>
      <color rgb="FFFFCCCC"/>
      <color rgb="FFFFD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CVABFP01\Projects\Clients\NAVFAC\SDWA%20CWA%20IDIQ%202020\90698%20FY20%20DoD%20CBP%20Program%20Support\Task%20E%20-%20BMP%20Datacall\E.2%20-%20Package%20Preparation\FY2020%20Templates\VA%20BMP%20Template%20FY20%20Draft%20Final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P Instructions"/>
      <sheetName val="FAQs"/>
      <sheetName val="Pr-Pl Comparison"/>
      <sheetName val="Historical BMP Records"/>
      <sheetName val="MS4 Background Information"/>
      <sheetName val="Jurisdiction Reference"/>
      <sheetName val="Historical Comparison"/>
      <sheetName val="BMP_Names"/>
      <sheetName val="Localities"/>
      <sheetName val="HUCS"/>
      <sheetName val="LandUse"/>
      <sheetName val="Previous Practice Names"/>
      <sheetName val="Planned and Progress BMPs"/>
      <sheetName val="Reference"/>
      <sheetName val="BMP Records, 1985 - 20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5">
          <cell r="C55" t="str">
            <v>Yes</v>
          </cell>
        </row>
        <row r="56">
          <cell r="C56" t="str">
            <v>No</v>
          </cell>
        </row>
      </sheetData>
      <sheetData sheetId="14"/>
    </sheetDataSet>
  </externalBook>
</externalLink>
</file>

<file path=xl/persons/person.xml><?xml version="1.0" encoding="utf-8"?>
<personList xmlns="http://schemas.microsoft.com/office/spreadsheetml/2018/threadedcomments" xmlns:x="http://schemas.openxmlformats.org/spreadsheetml/2006/main">
  <person displayName="Rachel Warren" id="{B5799B06-CF97-48ED-B137-CCC0C97FD481}" userId="S::RWarren@brwncald.com::1c0b33ff-d31a-41ec-bcf1-a92810cafd3f" providerId="AD"/>
  <person displayName="Stephanie MacDurmon" id="{8CD48328-AE7C-4D92-8577-92266EE40A5E}" userId="S::smacdurmon@brwncald.com::b354c18a-2103-4f23-80e6-28159a0799be"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124" displayName="Table124" ref="A1:BJ96" totalsRowShown="0" headerRowDxfId="119" dataDxfId="117" headerRowBorderDxfId="118" headerRowCellStyle="Input">
  <autoFilter ref="A1:BJ96" xr:uid="{00000000-0009-0000-0100-000003000000}"/>
  <tableColumns count="62">
    <tableColumn id="57" xr3:uid="{00000000-0010-0000-0200-000039000000}" name="DoD BMP ID" dataDxfId="116"/>
    <tableColumn id="2" xr3:uid="{00000000-0010-0000-0200-000002000000}" name="BMP Status" dataDxfId="115"/>
    <tableColumn id="26" xr3:uid="{00000000-0010-0000-0200-00001A000000}" name="Year Funded" dataDxfId="114"/>
    <tableColumn id="27" xr3:uid="{00000000-0010-0000-0200-00001B000000}" name="BMP Cost" dataDxfId="113"/>
    <tableColumn id="1" xr3:uid="{00000000-0010-0000-0200-000001000000}" name="Year Installed or Planned" dataDxfId="112"/>
    <tableColumn id="3" xr3:uid="{00000000-0010-0000-0200-000003000000}" name="Month Installed or Planned " dataDxfId="111"/>
    <tableColumn id="58" xr3:uid="{00000000-0010-0000-0200-00003A000000}" name="Built Date" dataDxfId="110"/>
    <tableColumn id="4" xr3:uid="{00000000-0010-0000-0200-000004000000}" name="Project Type" dataDxfId="109"/>
    <tableColumn id="5" xr3:uid="{00000000-0010-0000-0200-000005000000}" name="Practice Name" dataDxfId="108"/>
    <tableColumn id="6" xr3:uid="{00000000-0010-0000-0200-000006000000}" name="Practice Duration" dataDxfId="107"/>
    <tableColumn id="8" xr3:uid="{00000000-0010-0000-0200-000008000000}" name="Land Use Before" dataDxfId="106"/>
    <tableColumn id="9" xr3:uid="{00000000-0010-0000-0200-000009000000}" name="Land Use After" dataDxfId="105"/>
    <tableColumn id="10" xr3:uid="{00000000-0010-0000-0200-00000A000000}" name="Impervious Acres Before" dataDxfId="104"/>
    <tableColumn id="11" xr3:uid="{00000000-0010-0000-0200-00000B000000}" name="Impervious Acres After" dataDxfId="103"/>
    <tableColumn id="12" xr3:uid="{00000000-0010-0000-0200-00000C000000}" name="Turf Acres" dataDxfId="102"/>
    <tableColumn id="13" xr3:uid="{00000000-0010-0000-0200-00000D000000}" name="Acres Treated" dataDxfId="101"/>
    <tableColumn id="14" xr3:uid="{00000000-0010-0000-0200-00000E000000}" name="Runoff Storage Volume" dataDxfId="100"/>
    <tableColumn id="17" xr3:uid="{00000000-0010-0000-0200-000011000000}" name="Project Length" dataDxfId="99"/>
    <tableColumn id="18" xr3:uid="{00000000-0010-0000-0200-000012000000}" name="Latitude" dataDxfId="98"/>
    <tableColumn id="19" xr3:uid="{00000000-0010-0000-0200-000013000000}" name="Longitude" dataDxfId="97"/>
    <tableColumn id="20" xr3:uid="{00000000-0010-0000-0200-000014000000}" name="County" dataDxfId="96"/>
    <tableColumn id="21" xr3:uid="{00000000-0010-0000-0200-000015000000}" name="Facility Name" dataDxfId="95"/>
    <tableColumn id="59" xr3:uid="{00000000-0010-0000-0200-00003B000000}" name="Inspection Date" dataDxfId="94"/>
    <tableColumn id="60" xr3:uid="{00000000-0010-0000-0200-00003C000000}" name="Inspect Year" dataDxfId="93"/>
    <tableColumn id="22" xr3:uid="{00000000-0010-0000-0200-000016000000}" name="Inspect Month" dataDxfId="92"/>
    <tableColumn id="23" xr3:uid="{00000000-0010-0000-0200-000017000000}" name="Maintenance Date" dataDxfId="91"/>
    <tableColumn id="24" xr3:uid="{00000000-0010-0000-0200-000018000000}" name="Contact Name" dataDxfId="90"/>
    <tableColumn id="25" xr3:uid="{00000000-0010-0000-0200-000019000000}" name="Contact Email" dataDxfId="89"/>
    <tableColumn id="28" xr3:uid="{00000000-0010-0000-0200-00001C000000}" name="Agency Name" dataDxfId="88"/>
    <tableColumn id="7" xr3:uid="{BBC3DC66-B380-415E-9CCD-CEE52A34477C}" name="Protocol Reductions Calculated" dataDxfId="87"/>
    <tableColumn id="15" xr3:uid="{00000000-0010-0000-0200-00000F000000}" name="Comments" dataDxfId="86"/>
    <tableColumn id="16" xr3:uid="{00000000-0010-0000-0200-000010000000}" name="BMP Status3" dataDxfId="85">
      <calculatedColumnFormula>IF(B2&lt;&gt;INDEX('BMP Records'!B:B, MATCH($A2, 'BMP Records'!$A:$A, 0)), 1, 0)</calculatedColumnFormula>
    </tableColumn>
    <tableColumn id="29" xr3:uid="{00000000-0010-0000-0200-00001D000000}" name="Year Funded4" dataDxfId="84">
      <calculatedColumnFormula>IF(C2&lt;&gt;INDEX('BMP Records'!C:C, MATCH($A2, 'BMP Records'!$A:$A, 0)), 1, 0)</calculatedColumnFormula>
    </tableColumn>
    <tableColumn id="30" xr3:uid="{00000000-0010-0000-0200-00001E000000}" name="BMP Cost5" dataDxfId="83">
      <calculatedColumnFormula>IF(D2&lt;&gt;INDEX('BMP Records'!D:D, MATCH($A2, 'BMP Records'!$A:$A, 0)), 1, 0)</calculatedColumnFormula>
    </tableColumn>
    <tableColumn id="31" xr3:uid="{00000000-0010-0000-0200-00001F000000}" name="Year Installed or Planned6" dataDxfId="82">
      <calculatedColumnFormula>IF(E2&lt;&gt;INDEX('BMP Records'!E:E, MATCH($A2, 'BMP Records'!$A:$A, 0)), 1, 0)</calculatedColumnFormula>
    </tableColumn>
    <tableColumn id="32" xr3:uid="{00000000-0010-0000-0200-000020000000}" name="Month Installed or Planned 7" dataDxfId="81">
      <calculatedColumnFormula>IF(F2&lt;&gt;INDEX('BMP Records'!F:F, MATCH($A2, 'BMP Records'!$A:$A, 0)), 1, 0)</calculatedColumnFormula>
    </tableColumn>
    <tableColumn id="33" xr3:uid="{00000000-0010-0000-0200-000021000000}" name="Built Date8" dataDxfId="80">
      <calculatedColumnFormula>IF(G2&lt;&gt;INDEX('BMP Records'!G:G, MATCH($A2, 'BMP Records'!$A:$A, 0)), 1, 0)</calculatedColumnFormula>
    </tableColumn>
    <tableColumn id="34" xr3:uid="{00000000-0010-0000-0200-000022000000}" name="Project Type9" dataDxfId="79">
      <calculatedColumnFormula>IF(H2&lt;&gt;INDEX('BMP Records'!H:H, MATCH($A2, 'BMP Records'!$A:$A, 0)), 1, 0)</calculatedColumnFormula>
    </tableColumn>
    <tableColumn id="35" xr3:uid="{00000000-0010-0000-0200-000023000000}" name="Practice Name10" dataDxfId="78">
      <calculatedColumnFormula>IF(I2&lt;&gt;INDEX('BMP Records'!I:I, MATCH($A2, 'BMP Records'!$A:$A, 0)), 1, 0)</calculatedColumnFormula>
    </tableColumn>
    <tableColumn id="36" xr3:uid="{00000000-0010-0000-0200-000024000000}" name="Practice Duration11" dataDxfId="77">
      <calculatedColumnFormula>IF(J2&lt;&gt;INDEX('BMP Records'!J:J, MATCH($A2, 'BMP Records'!$A:$A, 0)), 1, 0)</calculatedColumnFormula>
    </tableColumn>
    <tableColumn id="38" xr3:uid="{00000000-0010-0000-0200-000026000000}" name="Land Use Before13" dataDxfId="76">
      <calculatedColumnFormula>IF(K2&lt;&gt;INDEX('BMP Records'!K:K, MATCH($A2, 'BMP Records'!$A:$A, 0)), 1, 0)</calculatedColumnFormula>
    </tableColumn>
    <tableColumn id="39" xr3:uid="{00000000-0010-0000-0200-000027000000}" name="Land Use After14" dataDxfId="75">
      <calculatedColumnFormula>IF(L2&lt;&gt;INDEX('BMP Records'!L:L, MATCH($A2, 'BMP Records'!$A:$A, 0)), 1, 0)</calculatedColumnFormula>
    </tableColumn>
    <tableColumn id="40" xr3:uid="{00000000-0010-0000-0200-000028000000}" name="Impervious Acres Before15" dataDxfId="74">
      <calculatedColumnFormula>IF(M2&lt;&gt;INDEX('BMP Records'!M:M, MATCH($A2, 'BMP Records'!$A:$A, 0)), 1, 0)</calculatedColumnFormula>
    </tableColumn>
    <tableColumn id="41" xr3:uid="{00000000-0010-0000-0200-000029000000}" name="Impervious Acres After16" dataDxfId="73">
      <calculatedColumnFormula>IF(N2&lt;&gt;INDEX('BMP Records'!N:N, MATCH($A2, 'BMP Records'!$A:$A, 0)), 1, 0)</calculatedColumnFormula>
    </tableColumn>
    <tableColumn id="42" xr3:uid="{00000000-0010-0000-0200-00002A000000}" name="Turf Acres17" dataDxfId="72">
      <calculatedColumnFormula>IF(O2&lt;&gt;INDEX('BMP Records'!O:O, MATCH($A2, 'BMP Records'!$A:$A, 0)), 1, 0)</calculatedColumnFormula>
    </tableColumn>
    <tableColumn id="43" xr3:uid="{00000000-0010-0000-0200-00002B000000}" name="Acres Treated18" dataDxfId="71">
      <calculatedColumnFormula>IF(P2&lt;&gt;INDEX('BMP Records'!P:P, MATCH($A2, 'BMP Records'!$A:$A, 0)), 1, 0)</calculatedColumnFormula>
    </tableColumn>
    <tableColumn id="44" xr3:uid="{00000000-0010-0000-0200-00002C000000}" name="Runoff Storage Volume19" dataDxfId="70">
      <calculatedColumnFormula>IF(Q2&lt;&gt;INDEX('BMP Records'!Q:Q, MATCH($A2, 'BMP Records'!$A:$A, 0)), 1, 0)</calculatedColumnFormula>
    </tableColumn>
    <tableColumn id="63" xr3:uid="{13D5BC0C-9241-4688-B53C-A2419498D9D9}" name="ProjectLength20" dataDxfId="69">
      <calculatedColumnFormula>IF(R2&lt;&gt;INDEX('BMP Records'!R:R, MATCH($A2, 'BMP Records'!$A:$A, 0)), 1, 0)</calculatedColumnFormula>
    </tableColumn>
    <tableColumn id="45" xr3:uid="{00000000-0010-0000-0200-00002D000000}" name="Latitude21" dataDxfId="68">
      <calculatedColumnFormula>IF(S2&lt;&gt;INDEX('BMP Records'!S:S, MATCH($A2, 'BMP Records'!$A:$A, 0)), 1, 0)</calculatedColumnFormula>
    </tableColumn>
    <tableColumn id="46" xr3:uid="{00000000-0010-0000-0200-00002E000000}" name="Longitude22" dataDxfId="67">
      <calculatedColumnFormula>IF(T2&lt;&gt;INDEX('BMP Records'!T:T, MATCH($A2, 'BMP Records'!$A:$A, 0)), 1, 0)</calculatedColumnFormula>
    </tableColumn>
    <tableColumn id="47" xr3:uid="{00000000-0010-0000-0200-00002F000000}" name="County23" dataDxfId="66">
      <calculatedColumnFormula>IF(U2&lt;&gt;INDEX('BMP Records'!U:U, MATCH($A2, 'BMP Records'!$A:$A, 0)), 1, 0)</calculatedColumnFormula>
    </tableColumn>
    <tableColumn id="48" xr3:uid="{00000000-0010-0000-0200-000030000000}" name="Facility Name24" dataDxfId="65">
      <calculatedColumnFormula>IF(V2&lt;&gt;INDEX('BMP Records'!V:V, MATCH($A2, 'BMP Records'!$A:$A, 0)), 1, 0)</calculatedColumnFormula>
    </tableColumn>
    <tableColumn id="49" xr3:uid="{00000000-0010-0000-0200-000031000000}" name="Inspection Date25" dataDxfId="64">
      <calculatedColumnFormula>IF(W2&lt;&gt;INDEX('BMP Records'!W:W, MATCH($A2, 'BMP Records'!$A:$A, 0)), 1, 0)</calculatedColumnFormula>
    </tableColumn>
    <tableColumn id="50" xr3:uid="{00000000-0010-0000-0200-000032000000}" name="Inspect Year26" dataDxfId="63">
      <calculatedColumnFormula>IF(X2&lt;&gt;INDEX('BMP Records'!X:X, MATCH($A2, 'BMP Records'!$A:$A, 0)), 1, 0)</calculatedColumnFormula>
    </tableColumn>
    <tableColumn id="51" xr3:uid="{00000000-0010-0000-0200-000033000000}" name="Inspect Month27" dataDxfId="62">
      <calculatedColumnFormula>IF(Y2&lt;&gt;INDEX('BMP Records'!Y:Y, MATCH($A2, 'BMP Records'!$A:$A, 0)), 1, 0)</calculatedColumnFormula>
    </tableColumn>
    <tableColumn id="52" xr3:uid="{00000000-0010-0000-0200-000034000000}" name="Maintenance Date28" dataDxfId="61">
      <calculatedColumnFormula>IF(Z2&lt;&gt;INDEX('BMP Records'!Z:Z, MATCH($A2, 'BMP Records'!$A:$A, 0)), 1, 0)</calculatedColumnFormula>
    </tableColumn>
    <tableColumn id="53" xr3:uid="{00000000-0010-0000-0200-000035000000}" name="Contact Name29" dataDxfId="60">
      <calculatedColumnFormula>IF(AA2&lt;&gt;INDEX('BMP Records'!AA:AA, MATCH($A2, 'BMP Records'!$A:$A, 0)), 1, 0)</calculatedColumnFormula>
    </tableColumn>
    <tableColumn id="54" xr3:uid="{00000000-0010-0000-0200-000036000000}" name="Contact Email30" dataDxfId="59">
      <calculatedColumnFormula>IF(AB2&lt;&gt;INDEX('BMP Records'!AB:AB, MATCH($A2, 'BMP Records'!$A:$A, 0)), 1, 0)</calculatedColumnFormula>
    </tableColumn>
    <tableColumn id="55" xr3:uid="{00000000-0010-0000-0200-000037000000}" name="Agency Name31" dataDxfId="58">
      <calculatedColumnFormula>IF(AC2&lt;&gt;INDEX('BMP Records'!AC:AC, MATCH($A2, 'BMP Records'!$A:$A, 0)), 1, 0)</calculatedColumnFormula>
    </tableColumn>
    <tableColumn id="37" xr3:uid="{C2444CCE-60C6-4432-B5B5-DF9C452EFD03}" name="Protocol Reductions Calculated Status Change" dataDxfId="57">
      <calculatedColumnFormula>IF(AD2&lt;&gt;INDEX('BMP Records'!AD:AD, MATCH($A2, 'BMP Records'!$A:$A, 0)), 1, 0)</calculatedColumnFormula>
    </tableColumn>
    <tableColumn id="56" xr3:uid="{00000000-0010-0000-0200-000038000000}" name="Comments32" dataDxfId="56">
      <calculatedColumnFormula>IF(AE2&lt;&gt;INDEX('BMP Records'!AE:AE, MATCH($A2, 'BMP Records'!$A:$A, 0)), 1, 0)</calculatedColumnFormula>
    </tableColumn>
    <tableColumn id="61" xr3:uid="{00000000-0010-0000-0200-00003D000000}" name="Changes" dataDxfId="55">
      <calculatedColumnFormula>SUM(Table124[[#This Row],[Comments]:[Comments32]])</calculatedColumnFormula>
    </tableColumn>
  </tableColumns>
  <tableStyleInfo name="TableStyleLight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Table12" displayName="Table12" ref="A1:AE87" totalsRowShown="0" headerRowDxfId="39" dataDxfId="37" headerRowBorderDxfId="38" headerRowCellStyle="Input">
  <autoFilter ref="A1:AE87" xr:uid="{00000000-0009-0000-0100-00000C000000}"/>
  <tableColumns count="31">
    <tableColumn id="57" xr3:uid="{00000000-0010-0000-0000-000039000000}" name="DoD BMP ID" dataDxfId="36"/>
    <tableColumn id="2" xr3:uid="{00000000-0010-0000-0000-000002000000}" name="BMP Status" dataDxfId="35"/>
    <tableColumn id="26" xr3:uid="{00000000-0010-0000-0000-00001A000000}" name="Year Funded" dataDxfId="34"/>
    <tableColumn id="27" xr3:uid="{00000000-0010-0000-0000-00001B000000}" name="BMP Cost" dataDxfId="33"/>
    <tableColumn id="1" xr3:uid="{00000000-0010-0000-0000-000001000000}" name="Year Installed or Planned" dataDxfId="32"/>
    <tableColumn id="3" xr3:uid="{00000000-0010-0000-0000-000003000000}" name="Month Installed or Planned " dataDxfId="31"/>
    <tableColumn id="58" xr3:uid="{00000000-0010-0000-0000-00003A000000}" name="Built Date" dataDxfId="30">
      <calculatedColumnFormula>IF(OR(ISBLANK(Table12[[#This Row],[BMP Status]]),ISBLANK(Table12[[#This Row],[Year Installed or Planned]]),ISBLANK(Table12[[#This Row],[Month Installed or Planned ]])), "", IFERROR(DATE(Table12[[#This Row],[Year Installed or Planned]],Table12[[#This Row],[Month Installed or Planned ]], 1), ""))</calculatedColumnFormula>
    </tableColumn>
    <tableColumn id="4" xr3:uid="{00000000-0010-0000-0000-000004000000}" name="Project Type" dataDxfId="29"/>
    <tableColumn id="5" xr3:uid="{00000000-0010-0000-0000-000005000000}" name="Practice Name" dataDxfId="28"/>
    <tableColumn id="6" xr3:uid="{00000000-0010-0000-0000-000006000000}" name="Practice Duration" dataDxfId="27">
      <calculatedColumnFormula>IFERROR(INDEX( Table1[Credit Duration], MATCH(Table12[[#This Row],[Practice Name]],Table1[BMPFullName], 0)), "")</calculatedColumnFormula>
    </tableColumn>
    <tableColumn id="8" xr3:uid="{00000000-0010-0000-0000-000008000000}" name="Land Use Before" dataDxfId="26"/>
    <tableColumn id="9" xr3:uid="{00000000-0010-0000-0000-000009000000}" name="Land Use After" dataDxfId="25"/>
    <tableColumn id="10" xr3:uid="{00000000-0010-0000-0000-00000A000000}" name="Impervious Acres Before" dataDxfId="24"/>
    <tableColumn id="11" xr3:uid="{00000000-0010-0000-0000-00000B000000}" name="Impervious Acres After" dataDxfId="23"/>
    <tableColumn id="12" xr3:uid="{00000000-0010-0000-0000-00000C000000}" name="Turf Acres" dataDxfId="22"/>
    <tableColumn id="13" xr3:uid="{00000000-0010-0000-0000-00000D000000}" name="Acres Treated" dataDxfId="21"/>
    <tableColumn id="14" xr3:uid="{00000000-0010-0000-0000-00000E000000}" name="Runoff Storage Volume" dataDxfId="20"/>
    <tableColumn id="15" xr3:uid="{609A6C84-E142-4E41-9A93-13A03784E009}" name="Project Length" dataDxfId="19"/>
    <tableColumn id="17" xr3:uid="{00000000-0010-0000-0000-000011000000}" name="Latitude" dataDxfId="18"/>
    <tableColumn id="18" xr3:uid="{00000000-0010-0000-0000-000012000000}" name="Longitude" dataDxfId="17"/>
    <tableColumn id="19" xr3:uid="{00000000-0010-0000-0000-000013000000}" name="County" dataDxfId="16"/>
    <tableColumn id="20" xr3:uid="{00000000-0010-0000-0000-000014000000}" name="Facility Name" dataDxfId="15"/>
    <tableColumn id="21" xr3:uid="{00000000-0010-0000-0000-000015000000}" name="Inspection Date" dataDxfId="14"/>
    <tableColumn id="59" xr3:uid="{00000000-0010-0000-0000-00003B000000}" name="Inspect Year" dataDxfId="13">
      <calculatedColumnFormula>IF(ISBLANK(Table12[[#This Row],[Inspection Date]]), "", YEAR(Table12[[#This Row],[Inspection Date]]))</calculatedColumnFormula>
    </tableColumn>
    <tableColumn id="60" xr3:uid="{00000000-0010-0000-0000-00003C000000}" name="Inspect Month" dataDxfId="12">
      <calculatedColumnFormula>IF(ISBLANK(Table12[[#This Row],[Inspection Date]]), "", MONTH(Table12[[#This Row],[Inspection Date]]))</calculatedColumnFormula>
    </tableColumn>
    <tableColumn id="22" xr3:uid="{00000000-0010-0000-0000-000016000000}" name="Maintenance Date" dataDxfId="11"/>
    <tableColumn id="23" xr3:uid="{00000000-0010-0000-0000-000017000000}" name="Contact Name" dataDxfId="10"/>
    <tableColumn id="24" xr3:uid="{00000000-0010-0000-0000-000018000000}" name="Contact Email" dataDxfId="9"/>
    <tableColumn id="25" xr3:uid="{00000000-0010-0000-0000-000019000000}" name="Agency Name" dataDxfId="8"/>
    <tableColumn id="7" xr3:uid="{454B0C06-12D1-4798-9B9B-7BD9DDD689D3}" name="Protocol Reductions Calculated" dataDxfId="7"/>
    <tableColumn id="28" xr3:uid="{00000000-0010-0000-0000-00001C000000}" name="Comments" dataDxfId="6"/>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1" displayName="Table1" ref="Q1:T533" totalsRowShown="0" headerRowDxfId="5" dataDxfId="4">
  <autoFilter ref="Q1:T533" xr:uid="{00000000-0009-0000-0100-000001000000}"/>
  <tableColumns count="4">
    <tableColumn id="1" xr3:uid="{00000000-0010-0000-0300-000001000000}" name="BMPFullName" dataDxfId="3"/>
    <tableColumn id="3" xr3:uid="{00000000-0010-0000-0300-000003000000}" name="Unit" dataDxfId="2"/>
    <tableColumn id="2" xr3:uid="{AA2A34C9-BD47-483D-BECE-EEC8F208F4BB}" name="Credit Duration" dataDxfId="1"/>
    <tableColumn id="4" xr3:uid="{1EB054F2-3C63-4698-8B00-BB13039878E8}" name="Earliest Date" dataDxfId="0">
      <calculatedColumnFormula>_xlfn.IFNA(IF(Table1[[#This Row],[Credit Duration]] = 1, "", IFERROR(DATE(2020-S2,7,1), "")), "")</calculatedColumnFormula>
    </tableColumn>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20-07-08T11:24:37.34" personId="{B5799B06-CF97-48ED-B137-CCC0C97FD481}" id="{EC4DE435-3EE0-4FC0-9503-F3BA6EDE3DB7}" done="1">
    <text>So I don't update BMP status because that goes to the installations to verify, correct?
Initial BMP status data validation note mentioned FY21-FY25- are there cases where we're using fiscal year instead of state year or was that just a typo?</text>
  </threadedComment>
  <threadedComment ref="B1" dT="2020-07-09T13:03:31.14" personId="{8CD48328-AE7C-4D92-8577-92266EE40A5E}" id="{733CF7A4-36A2-4761-A06C-B545C0DD44AE}" parentId="{EC4DE435-3EE0-4FC0-9503-F3BA6EDE3DB7}">
    <text>It looks like the data you have here is correct. What goes in Historical Comparison should match what's on BMP Records.
Yes, we refer almost exclusively to SY in the datacall now--we used to use FY more but it became important to distinguish between FY (Oct-Sept) and SY (July-June). It should almost certainly be SY.</text>
  </threadedComment>
  <threadedComment ref="B1" dT="2020-07-09T16:14:44.53" personId="{B5799B06-CF97-48ED-B137-CCC0C97FD481}" id="{2ADB14C0-442F-4106-8FC3-E843BE68429A}" parentId="{EC4DE435-3EE0-4FC0-9503-F3BA6EDE3DB7}">
    <text>Noted; no further action required.</text>
  </threadedComment>
  <threadedComment ref="V1" dT="2020-07-08T12:16:24.63" personId="{B5799B06-CF97-48ED-B137-CCC0C97FD481}" id="{8F167A47-5BCE-4C2F-B600-F61581A03406}" done="1">
    <text>Verify which conditions used to indentify this columns cells as required. Current formula is referencing rows 405-end of spreadsheet which is definitely not right.</text>
  </threadedComment>
  <threadedComment ref="V1" dT="2020-07-09T16:15:14.49" personId="{B5799B06-CF97-48ED-B137-CCC0C97FD481}" id="{40C448C1-5939-4866-92F9-8FB3C6007E0C}" parentId="{8F167A47-5BCE-4C2F-B600-F61581A03406}">
    <text>Ignore/delete that conditional formatting record; irrelevant</text>
  </threadedComment>
</ThreadedComments>
</file>

<file path=xl/threadedComments/threadedComment2.xml><?xml version="1.0" encoding="utf-8"?>
<ThreadedComments xmlns="http://schemas.microsoft.com/office/spreadsheetml/2018/threadedcomments" xmlns:x="http://schemas.openxmlformats.org/spreadsheetml/2006/main">
  <threadedComment ref="S1" dT="2020-07-22T19:16:34.55" personId="{8CD48328-AE7C-4D92-8577-92266EE40A5E}" id="{4DF30978-DCB6-4C4B-8DEA-EE71512B22CA}" done="1">
    <text>I entered values for all the BMPs that are in our dropdown. No further action needed for Practice Duration column.</text>
  </threadedComment>
  <threadedComment ref="S1" dT="2020-07-23T13:01:46.92" personId="{B5799B06-CF97-48ED-B137-CCC0C97FD481}" id="{7A27FB69-2B89-48AA-8E46-E39256100243}" parentId="{4DF30978-DCB6-4C4B-8DEA-EE71512B22CA}">
    <text>Noted</text>
  </threadedComment>
  <threadedComment ref="A10" dT="2020-07-07T19:24:07.95" personId="{B5799B06-CF97-48ED-B137-CCC0C97FD481}" id="{17F63DEB-14B5-488B-B5E6-EA2BC16CEAFB}" done="1">
    <text>What is this?</text>
  </threadedComment>
  <threadedComment ref="A10" dT="2020-07-09T13:00:16.82" personId="{8CD48328-AE7C-4D92-8577-92266EE40A5E}" id="{D95344D8-9EC3-4FAF-8FC6-2BE3511AD712}" parentId="{17F63DEB-14B5-488B-B5E6-EA2BC16CEAFB}">
    <text>It is the basis for the conditional formatting on the inspection dates. Inspections must be completed every 4 years, so if the last inspection/built date is before 7/1/16, the inspection date cell should be highlighted.</text>
  </threadedComment>
  <threadedComment ref="A10" dT="2020-07-09T16:11:50.02" personId="{B5799B06-CF97-48ED-B137-CCC0C97FD481}" id="{4A248BFC-0530-4EB5-8610-44913EB4575C}" parentId="{17F63DEB-14B5-488B-B5E6-EA2BC16CEAFB}">
    <text>Noted; no further action required.</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ast.chesapeakebay.net/CostProfile/DownloadCostProfile?costProfileId=8&amp;costProfileName=WestVirginia" TargetMode="External"/><Relationship Id="rId1" Type="http://schemas.openxmlformats.org/officeDocument/2006/relationships/hyperlink" Target="mailto:HHall@BrwnCald.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mde.state.md.us/programs/Water/TMDL/TMDLImplementation/Documents/King_Hagan_Stormwater%20Cost%20Report%20to%20MDE_Final%20Draft_12Oct2011.pdf" TargetMode="External"/><Relationship Id="rId2" Type="http://schemas.openxmlformats.org/officeDocument/2006/relationships/hyperlink" Target="https://chesapeakestormwater.net/bmp-resources/urban-stream-restoration/" TargetMode="External"/><Relationship Id="rId1" Type="http://schemas.openxmlformats.org/officeDocument/2006/relationships/hyperlink" Target="https://www.chesapeakebay.net/what/publications/quick_reference_guide_for_best_management_practices_bmps" TargetMode="External"/><Relationship Id="rId5" Type="http://schemas.openxmlformats.org/officeDocument/2006/relationships/printerSettings" Target="../printerSettings/printerSettings2.bin"/><Relationship Id="rId4" Type="http://schemas.openxmlformats.org/officeDocument/2006/relationships/hyperlink" Target="https://thejamesriver.org/wp-content/uploads/2016/05/JRA-Cost-effective-Full-Report-June-update.pdf"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3.xml"/><Relationship Id="rId1" Type="http://schemas.openxmlformats.org/officeDocument/2006/relationships/vmlDrawing" Target="../drawings/vmlDrawing2.vml"/><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39997558519241921"/>
    <pageSetUpPr fitToPage="1"/>
  </sheetPr>
  <dimension ref="A1:D35"/>
  <sheetViews>
    <sheetView tabSelected="1" zoomScaleNormal="100" workbookViewId="0">
      <selection sqref="A1:C1"/>
    </sheetView>
  </sheetViews>
  <sheetFormatPr defaultColWidth="9.15625" defaultRowHeight="14.4" x14ac:dyDescent="0.55000000000000004"/>
  <cols>
    <col min="1" max="1" width="25.68359375" style="4" customWidth="1"/>
    <col min="2" max="3" width="60.68359375" style="4" customWidth="1"/>
    <col min="4" max="16384" width="9.15625" style="2"/>
  </cols>
  <sheetData>
    <row r="1" spans="1:4" ht="23.1" x14ac:dyDescent="0.85">
      <c r="A1" s="109" t="s">
        <v>0</v>
      </c>
      <c r="B1" s="110"/>
      <c r="C1" s="111"/>
      <c r="D1" s="24"/>
    </row>
    <row r="2" spans="1:4" x14ac:dyDescent="0.55000000000000004">
      <c r="A2" s="25" t="s">
        <v>1</v>
      </c>
      <c r="B2" s="26" t="s">
        <v>2</v>
      </c>
      <c r="C2" s="27" t="s">
        <v>3</v>
      </c>
    </row>
    <row r="3" spans="1:4" x14ac:dyDescent="0.55000000000000004">
      <c r="A3" s="112" t="s">
        <v>4</v>
      </c>
      <c r="B3" s="114" t="s">
        <v>5</v>
      </c>
      <c r="C3" s="35" t="s">
        <v>6</v>
      </c>
    </row>
    <row r="4" spans="1:4" x14ac:dyDescent="0.55000000000000004">
      <c r="A4" s="113"/>
      <c r="B4" s="115"/>
      <c r="C4" s="36" t="s">
        <v>7</v>
      </c>
    </row>
    <row r="5" spans="1:4" x14ac:dyDescent="0.55000000000000004">
      <c r="A5" s="30"/>
      <c r="B5" s="31"/>
      <c r="C5" s="32"/>
    </row>
    <row r="6" spans="1:4" x14ac:dyDescent="0.55000000000000004">
      <c r="A6" s="106" t="s">
        <v>8</v>
      </c>
      <c r="B6" s="71" t="s">
        <v>9</v>
      </c>
      <c r="C6" s="28" t="s">
        <v>10</v>
      </c>
    </row>
    <row r="7" spans="1:4" ht="29.1" thickBot="1" x14ac:dyDescent="0.6">
      <c r="A7" s="107"/>
      <c r="B7" s="102" t="s">
        <v>11</v>
      </c>
      <c r="C7" s="28" t="s">
        <v>12</v>
      </c>
    </row>
    <row r="8" spans="1:4" ht="28.8" x14ac:dyDescent="0.55000000000000004">
      <c r="A8" s="107"/>
      <c r="B8" s="89" t="s">
        <v>13</v>
      </c>
      <c r="C8" s="92" t="s">
        <v>14</v>
      </c>
    </row>
    <row r="9" spans="1:4" ht="28.8" x14ac:dyDescent="0.55000000000000004">
      <c r="A9" s="107"/>
      <c r="B9" s="77" t="s">
        <v>15</v>
      </c>
      <c r="C9" s="51" t="s">
        <v>16</v>
      </c>
    </row>
    <row r="10" spans="1:4" x14ac:dyDescent="0.55000000000000004">
      <c r="A10" s="107"/>
      <c r="B10" s="52" t="s">
        <v>17</v>
      </c>
      <c r="C10" s="51" t="s">
        <v>18</v>
      </c>
    </row>
    <row r="11" spans="1:4" ht="51.4" customHeight="1" x14ac:dyDescent="0.55000000000000004">
      <c r="A11" s="107"/>
      <c r="B11" s="76" t="s">
        <v>19</v>
      </c>
      <c r="C11" s="53" t="s">
        <v>20</v>
      </c>
    </row>
    <row r="12" spans="1:4" ht="45" customHeight="1" x14ac:dyDescent="0.55000000000000004">
      <c r="A12" s="108"/>
      <c r="B12" s="78" t="s">
        <v>21</v>
      </c>
      <c r="C12" s="53" t="s">
        <v>22</v>
      </c>
    </row>
    <row r="13" spans="1:4" x14ac:dyDescent="0.55000000000000004">
      <c r="A13" s="30"/>
      <c r="B13" s="31"/>
      <c r="C13" s="32"/>
    </row>
    <row r="14" spans="1:4" ht="331.2" x14ac:dyDescent="0.55000000000000004">
      <c r="A14" s="103" t="s">
        <v>23</v>
      </c>
      <c r="B14" s="37" t="s">
        <v>24</v>
      </c>
      <c r="C14" s="54" t="s">
        <v>589</v>
      </c>
    </row>
    <row r="15" spans="1:4" ht="106.5" customHeight="1" x14ac:dyDescent="0.55000000000000004">
      <c r="A15" s="104"/>
      <c r="B15" s="46" t="s">
        <v>25</v>
      </c>
      <c r="C15" s="48" t="s">
        <v>26</v>
      </c>
    </row>
    <row r="16" spans="1:4" x14ac:dyDescent="0.55000000000000004">
      <c r="A16" s="104"/>
      <c r="B16" s="47"/>
      <c r="C16" s="49" t="s">
        <v>27</v>
      </c>
    </row>
    <row r="17" spans="1:3" ht="96" customHeight="1" x14ac:dyDescent="0.55000000000000004">
      <c r="A17" s="104"/>
      <c r="B17" s="37" t="s">
        <v>28</v>
      </c>
      <c r="C17" s="54" t="s">
        <v>29</v>
      </c>
    </row>
    <row r="18" spans="1:3" ht="18.75" customHeight="1" x14ac:dyDescent="0.55000000000000004">
      <c r="A18" s="104"/>
      <c r="B18" s="33" t="s">
        <v>30</v>
      </c>
      <c r="C18" s="29"/>
    </row>
    <row r="19" spans="1:3" ht="43.2" x14ac:dyDescent="0.55000000000000004">
      <c r="A19" s="104"/>
      <c r="B19" s="37" t="s">
        <v>31</v>
      </c>
      <c r="C19" s="54" t="s">
        <v>32</v>
      </c>
    </row>
    <row r="20" spans="1:3" x14ac:dyDescent="0.55000000000000004">
      <c r="A20" s="104"/>
      <c r="B20" s="37" t="s">
        <v>33</v>
      </c>
      <c r="C20" s="54"/>
    </row>
    <row r="21" spans="1:3" ht="28.8" x14ac:dyDescent="0.55000000000000004">
      <c r="A21" s="104"/>
      <c r="B21" s="37" t="s">
        <v>34</v>
      </c>
      <c r="C21" s="53"/>
    </row>
    <row r="22" spans="1:3" ht="57.6" x14ac:dyDescent="0.55000000000000004">
      <c r="A22" s="104"/>
      <c r="B22" s="37" t="s">
        <v>35</v>
      </c>
      <c r="C22" s="55" t="s">
        <v>36</v>
      </c>
    </row>
    <row r="23" spans="1:3" ht="57.6" x14ac:dyDescent="0.55000000000000004">
      <c r="A23" s="104"/>
      <c r="B23" s="37" t="s">
        <v>590</v>
      </c>
      <c r="C23" s="54" t="s">
        <v>591</v>
      </c>
    </row>
    <row r="24" spans="1:3" ht="43.2" x14ac:dyDescent="0.55000000000000004">
      <c r="A24" s="104"/>
      <c r="B24" s="33" t="s">
        <v>37</v>
      </c>
      <c r="C24" s="29" t="s">
        <v>38</v>
      </c>
    </row>
    <row r="25" spans="1:3" ht="44.65" customHeight="1" x14ac:dyDescent="0.55000000000000004">
      <c r="A25" s="104"/>
      <c r="B25" s="33" t="s">
        <v>39</v>
      </c>
      <c r="C25" s="29" t="s">
        <v>40</v>
      </c>
    </row>
    <row r="26" spans="1:3" ht="72" x14ac:dyDescent="0.55000000000000004">
      <c r="A26" s="104"/>
      <c r="B26" s="33" t="s">
        <v>41</v>
      </c>
      <c r="C26" s="54" t="s">
        <v>42</v>
      </c>
    </row>
    <row r="27" spans="1:3" ht="100.8" x14ac:dyDescent="0.55000000000000004">
      <c r="A27" s="104"/>
      <c r="B27" s="33" t="s">
        <v>43</v>
      </c>
      <c r="C27" s="54" t="s">
        <v>592</v>
      </c>
    </row>
    <row r="28" spans="1:3" ht="43.2" x14ac:dyDescent="0.55000000000000004">
      <c r="A28" s="104"/>
      <c r="B28" s="33" t="s">
        <v>44</v>
      </c>
      <c r="C28" s="98" t="s">
        <v>45</v>
      </c>
    </row>
    <row r="29" spans="1:3" ht="28.8" x14ac:dyDescent="0.55000000000000004">
      <c r="A29" s="105"/>
      <c r="B29" s="33" t="s">
        <v>46</v>
      </c>
      <c r="C29" s="29"/>
    </row>
    <row r="30" spans="1:3" x14ac:dyDescent="0.55000000000000004">
      <c r="A30" s="30"/>
      <c r="B30" s="31"/>
      <c r="C30" s="32"/>
    </row>
    <row r="31" spans="1:3" ht="35.25" customHeight="1" thickBot="1" x14ac:dyDescent="0.6">
      <c r="A31" s="69" t="s">
        <v>47</v>
      </c>
      <c r="B31" s="67" t="s">
        <v>48</v>
      </c>
      <c r="C31" s="68" t="s">
        <v>49</v>
      </c>
    </row>
    <row r="32" spans="1:3" ht="30" customHeight="1" thickBot="1" x14ac:dyDescent="0.6">
      <c r="A32" s="56" t="s">
        <v>50</v>
      </c>
      <c r="B32" s="57" t="s">
        <v>51</v>
      </c>
      <c r="C32" s="58" t="s">
        <v>49</v>
      </c>
    </row>
    <row r="33" spans="1:2" x14ac:dyDescent="0.55000000000000004">
      <c r="B33" s="59"/>
    </row>
    <row r="34" spans="1:2" x14ac:dyDescent="0.55000000000000004">
      <c r="A34" s="85"/>
    </row>
    <row r="35" spans="1:2" x14ac:dyDescent="0.55000000000000004">
      <c r="A35" s="60"/>
    </row>
  </sheetData>
  <sheetProtection sheet="1" objects="1" scenarios="1"/>
  <mergeCells count="5">
    <mergeCell ref="A14:A29"/>
    <mergeCell ref="A6:A12"/>
    <mergeCell ref="A1:C1"/>
    <mergeCell ref="A3:A4"/>
    <mergeCell ref="B3:B4"/>
  </mergeCells>
  <hyperlinks>
    <hyperlink ref="C4" r:id="rId1" xr:uid="{00000000-0004-0000-0000-000000000000}"/>
    <hyperlink ref="C16" r:id="rId2" xr:uid="{4DBD2E74-F7C8-4D9B-884D-78D3FABA966E}"/>
  </hyperlinks>
  <pageMargins left="0.7" right="0.7" top="0.75" bottom="0.75" header="0.3" footer="0.3"/>
  <pageSetup scale="61" fitToHeight="0" orientation="portrait" r:id="rId3"/>
  <headerFooter>
    <oddHeader>&amp;R&amp;D</oddHeader>
    <oddFooter>&amp;L&amp;F&amp;C&amp;A&amp;R&amp;P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8F339-4762-4C9D-9490-CC1174043AB3}">
  <sheetPr codeName="Sheet2"/>
  <dimension ref="A1:U84"/>
  <sheetViews>
    <sheetView showGridLines="0" workbookViewId="0"/>
  </sheetViews>
  <sheetFormatPr defaultColWidth="9.15625" defaultRowHeight="14.4" x14ac:dyDescent="0.55000000000000004"/>
  <cols>
    <col min="1" max="16384" width="9.15625" style="4"/>
  </cols>
  <sheetData>
    <row r="1" spans="1:2" ht="20.399999999999999" x14ac:dyDescent="0.75">
      <c r="A1" s="66" t="s">
        <v>52</v>
      </c>
    </row>
    <row r="3" spans="1:2" x14ac:dyDescent="0.55000000000000004">
      <c r="A3" s="4" t="s">
        <v>53</v>
      </c>
    </row>
    <row r="4" spans="1:2" x14ac:dyDescent="0.55000000000000004">
      <c r="A4" s="90">
        <v>1</v>
      </c>
      <c r="B4" s="70" t="s">
        <v>54</v>
      </c>
    </row>
    <row r="5" spans="1:2" x14ac:dyDescent="0.55000000000000004">
      <c r="A5" s="90">
        <v>2</v>
      </c>
      <c r="B5" s="70" t="s">
        <v>55</v>
      </c>
    </row>
    <row r="6" spans="1:2" x14ac:dyDescent="0.55000000000000004">
      <c r="A6" s="90">
        <v>3</v>
      </c>
      <c r="B6" s="70" t="s">
        <v>56</v>
      </c>
    </row>
    <row r="7" spans="1:2" x14ac:dyDescent="0.55000000000000004">
      <c r="A7" s="90">
        <v>4</v>
      </c>
      <c r="B7" s="70" t="s">
        <v>57</v>
      </c>
    </row>
    <row r="8" spans="1:2" x14ac:dyDescent="0.55000000000000004">
      <c r="A8" s="90">
        <v>5</v>
      </c>
      <c r="B8" s="70" t="s">
        <v>58</v>
      </c>
    </row>
    <row r="9" spans="1:2" x14ac:dyDescent="0.55000000000000004">
      <c r="A9" s="90">
        <v>6</v>
      </c>
      <c r="B9" s="70" t="s">
        <v>59</v>
      </c>
    </row>
    <row r="10" spans="1:2" x14ac:dyDescent="0.55000000000000004">
      <c r="A10" s="90">
        <v>7</v>
      </c>
      <c r="B10" s="70" t="s">
        <v>60</v>
      </c>
    </row>
    <row r="11" spans="1:2" x14ac:dyDescent="0.55000000000000004">
      <c r="A11" s="90">
        <v>8</v>
      </c>
      <c r="B11" s="70" t="s">
        <v>61</v>
      </c>
    </row>
    <row r="12" spans="1:2" x14ac:dyDescent="0.55000000000000004">
      <c r="A12" s="90">
        <v>9</v>
      </c>
      <c r="B12" s="70" t="s">
        <v>62</v>
      </c>
    </row>
    <row r="13" spans="1:2" x14ac:dyDescent="0.55000000000000004">
      <c r="A13" s="90">
        <v>10</v>
      </c>
      <c r="B13" s="70" t="s">
        <v>63</v>
      </c>
    </row>
    <row r="14" spans="1:2" x14ac:dyDescent="0.55000000000000004">
      <c r="A14" s="90">
        <v>11</v>
      </c>
      <c r="B14" s="70" t="s">
        <v>64</v>
      </c>
    </row>
    <row r="15" spans="1:2" x14ac:dyDescent="0.55000000000000004">
      <c r="A15" s="90">
        <v>12</v>
      </c>
      <c r="B15" s="70" t="s">
        <v>65</v>
      </c>
    </row>
    <row r="16" spans="1:2" x14ac:dyDescent="0.55000000000000004">
      <c r="A16" s="90">
        <v>13</v>
      </c>
      <c r="B16" s="70" t="s">
        <v>66</v>
      </c>
    </row>
    <row r="18" spans="1:20" ht="15.6" x14ac:dyDescent="0.6">
      <c r="A18" s="95">
        <v>1</v>
      </c>
      <c r="B18" s="91" t="str">
        <f>VLOOKUP(A18,$A$4:$B$16,2,FALSE)</f>
        <v>I don't have design information for my planned BMPs. What should I enter?</v>
      </c>
    </row>
    <row r="20" spans="1:20" ht="31.5" customHeight="1" x14ac:dyDescent="0.55000000000000004">
      <c r="B20" s="116" t="s">
        <v>67</v>
      </c>
      <c r="C20" s="116"/>
      <c r="D20" s="116"/>
      <c r="E20" s="116"/>
      <c r="F20" s="116"/>
      <c r="G20" s="116"/>
      <c r="H20" s="116"/>
      <c r="I20" s="116"/>
      <c r="J20" s="116"/>
      <c r="K20" s="116"/>
      <c r="L20" s="116"/>
      <c r="M20" s="116"/>
      <c r="N20" s="116"/>
      <c r="O20" s="116"/>
      <c r="P20" s="116"/>
      <c r="Q20" s="116"/>
      <c r="R20" s="116"/>
      <c r="S20" s="116"/>
      <c r="T20" s="116"/>
    </row>
    <row r="21" spans="1:20" x14ac:dyDescent="0.55000000000000004">
      <c r="B21" s="4" t="s">
        <v>68</v>
      </c>
    </row>
    <row r="22" spans="1:20" x14ac:dyDescent="0.55000000000000004">
      <c r="B22" s="4" t="s">
        <v>69</v>
      </c>
    </row>
    <row r="23" spans="1:20" x14ac:dyDescent="0.55000000000000004">
      <c r="B23" s="4" t="s">
        <v>70</v>
      </c>
    </row>
    <row r="24" spans="1:20" x14ac:dyDescent="0.55000000000000004">
      <c r="B24" s="4" t="s">
        <v>71</v>
      </c>
    </row>
    <row r="25" spans="1:20" x14ac:dyDescent="0.55000000000000004">
      <c r="B25" s="4" t="s">
        <v>72</v>
      </c>
    </row>
    <row r="26" spans="1:20" x14ac:dyDescent="0.55000000000000004">
      <c r="B26" s="4" t="s">
        <v>73</v>
      </c>
    </row>
    <row r="28" spans="1:20" ht="15.6" x14ac:dyDescent="0.6">
      <c r="A28" s="95">
        <v>2</v>
      </c>
      <c r="B28" s="91" t="str">
        <f>VLOOKUP(A28,$A$4:$B$16,2,FALSE)</f>
        <v>I don't know what metrics to report for my BMP type. Where can I find this information?</v>
      </c>
    </row>
    <row r="30" spans="1:20" ht="32.25" customHeight="1" x14ac:dyDescent="0.55000000000000004">
      <c r="B30" s="116" t="s">
        <v>74</v>
      </c>
      <c r="C30" s="116"/>
      <c r="D30" s="116"/>
      <c r="E30" s="116"/>
      <c r="F30" s="116"/>
      <c r="G30" s="116"/>
      <c r="H30" s="116"/>
      <c r="I30" s="116"/>
      <c r="J30" s="116"/>
      <c r="K30" s="116"/>
      <c r="L30" s="116"/>
      <c r="M30" s="116"/>
      <c r="N30" s="116"/>
      <c r="O30" s="116"/>
      <c r="P30" s="116"/>
      <c r="Q30" s="116"/>
      <c r="R30" s="116"/>
      <c r="S30" s="116"/>
      <c r="T30" s="116"/>
    </row>
    <row r="32" spans="1:20" ht="15.6" x14ac:dyDescent="0.6">
      <c r="A32" s="95">
        <v>3</v>
      </c>
      <c r="B32" s="91" t="str">
        <f>VLOOKUP(A32,$A$4:$B$16,2,FALSE)</f>
        <v>I need more information about the different BMP types. Where can I go?</v>
      </c>
    </row>
    <row r="33" spans="1:21" x14ac:dyDescent="0.55000000000000004">
      <c r="B33" s="116" t="s">
        <v>75</v>
      </c>
      <c r="C33" s="116"/>
      <c r="D33" s="116"/>
      <c r="E33" s="116"/>
      <c r="F33" s="116"/>
      <c r="G33" s="116"/>
      <c r="H33" s="116"/>
      <c r="I33" s="116"/>
      <c r="J33" s="116"/>
      <c r="K33" s="116"/>
      <c r="L33" s="116"/>
      <c r="M33" s="116"/>
      <c r="N33" s="116"/>
      <c r="O33" s="116"/>
      <c r="P33" s="116"/>
      <c r="Q33" s="116"/>
      <c r="R33" s="116"/>
      <c r="S33" s="116"/>
      <c r="T33" s="116"/>
    </row>
    <row r="34" spans="1:21" ht="33" customHeight="1" x14ac:dyDescent="0.55000000000000004">
      <c r="B34" s="116"/>
      <c r="C34" s="116"/>
      <c r="D34" s="116"/>
      <c r="E34" s="116"/>
      <c r="F34" s="116"/>
      <c r="G34" s="116"/>
      <c r="H34" s="116"/>
      <c r="I34" s="116"/>
      <c r="J34" s="116"/>
      <c r="K34" s="116"/>
      <c r="L34" s="116"/>
      <c r="M34" s="116"/>
      <c r="N34" s="116"/>
      <c r="O34" s="116"/>
      <c r="P34" s="116"/>
      <c r="Q34" s="116"/>
      <c r="R34" s="116"/>
      <c r="S34" s="116"/>
      <c r="T34" s="116"/>
    </row>
    <row r="35" spans="1:21" x14ac:dyDescent="0.55000000000000004">
      <c r="C35" s="70" t="s">
        <v>76</v>
      </c>
    </row>
    <row r="37" spans="1:21" ht="15.6" x14ac:dyDescent="0.6">
      <c r="A37" s="95">
        <v>4</v>
      </c>
      <c r="B37" s="91" t="str">
        <f>VLOOKUP(A37,$A$4:$B$16,2,FALSE)</f>
        <v>What are BMP enhancements, conversions, and restorations?</v>
      </c>
    </row>
    <row r="39" spans="1:21" x14ac:dyDescent="0.55000000000000004">
      <c r="B39" s="4" t="s">
        <v>77</v>
      </c>
    </row>
    <row r="40" spans="1:21" x14ac:dyDescent="0.55000000000000004">
      <c r="B40" s="4" t="s">
        <v>78</v>
      </c>
    </row>
    <row r="41" spans="1:21" x14ac:dyDescent="0.55000000000000004">
      <c r="B41" s="4" t="s">
        <v>79</v>
      </c>
    </row>
    <row r="42" spans="1:21" x14ac:dyDescent="0.55000000000000004">
      <c r="B42" s="4" t="s">
        <v>80</v>
      </c>
    </row>
    <row r="44" spans="1:21" ht="15.6" x14ac:dyDescent="0.6">
      <c r="A44" s="95">
        <v>5</v>
      </c>
      <c r="B44" s="91" t="str">
        <f>VLOOKUP(A44,$A$4:$B$16,2,FALSE)</f>
        <v>How do I report a BMP retrofit?</v>
      </c>
    </row>
    <row r="46" spans="1:21" x14ac:dyDescent="0.55000000000000004">
      <c r="B46" s="82" t="s">
        <v>81</v>
      </c>
    </row>
    <row r="47" spans="1:21" ht="37.5" customHeight="1" x14ac:dyDescent="0.55000000000000004">
      <c r="B47" s="116" t="s">
        <v>82</v>
      </c>
      <c r="C47" s="116"/>
      <c r="D47" s="116"/>
      <c r="E47" s="116"/>
      <c r="F47" s="116"/>
      <c r="G47" s="116"/>
      <c r="H47" s="116"/>
      <c r="I47" s="116"/>
      <c r="J47" s="116"/>
      <c r="K47" s="116"/>
      <c r="L47" s="116"/>
      <c r="M47" s="116"/>
      <c r="N47" s="116"/>
      <c r="O47" s="116"/>
      <c r="P47" s="116"/>
      <c r="Q47" s="116"/>
      <c r="R47" s="116"/>
      <c r="S47" s="116"/>
      <c r="T47" s="116"/>
      <c r="U47" s="116"/>
    </row>
    <row r="49" spans="1:21" ht="15.6" x14ac:dyDescent="0.6">
      <c r="A49" s="95">
        <v>6</v>
      </c>
      <c r="B49" s="91" t="str">
        <f>VLOOKUP(A49,$A$4:$B$16,2,FALSE)</f>
        <v xml:space="preserve">How are inspection and maintenance requirements calculated by the spreadsheet? </v>
      </c>
    </row>
    <row r="51" spans="1:21" ht="33" customHeight="1" x14ac:dyDescent="0.55000000000000004">
      <c r="B51" s="116" t="s">
        <v>83</v>
      </c>
      <c r="C51" s="116"/>
      <c r="D51" s="116"/>
      <c r="E51" s="116"/>
      <c r="F51" s="116"/>
      <c r="G51" s="116"/>
      <c r="H51" s="116"/>
      <c r="I51" s="116"/>
      <c r="J51" s="116"/>
      <c r="K51" s="116"/>
      <c r="L51" s="116"/>
      <c r="M51" s="116"/>
      <c r="N51" s="116"/>
      <c r="O51" s="116"/>
      <c r="P51" s="116"/>
      <c r="Q51" s="116"/>
      <c r="R51" s="116"/>
      <c r="S51" s="116"/>
      <c r="T51" s="116"/>
      <c r="U51" s="116"/>
    </row>
    <row r="53" spans="1:21" ht="15.6" x14ac:dyDescent="0.6">
      <c r="A53" s="95">
        <v>7</v>
      </c>
      <c r="B53" s="91" t="str">
        <f>VLOOKUP(A53,$A$4:$B$16,2,FALSE)</f>
        <v>How do I report BMPs that are in series/part of a treatment train?</v>
      </c>
    </row>
    <row r="55" spans="1:21" ht="130.5" customHeight="1" x14ac:dyDescent="0.55000000000000004">
      <c r="B55" s="116" t="s">
        <v>84</v>
      </c>
      <c r="C55" s="117"/>
      <c r="D55" s="117"/>
      <c r="E55" s="117"/>
      <c r="F55" s="117"/>
      <c r="G55" s="117"/>
      <c r="H55" s="117"/>
      <c r="I55" s="117"/>
      <c r="J55" s="117"/>
      <c r="K55" s="117"/>
      <c r="L55" s="117"/>
      <c r="M55" s="117"/>
      <c r="N55" s="117"/>
      <c r="O55" s="117"/>
      <c r="P55" s="117"/>
      <c r="Q55" s="117"/>
      <c r="R55" s="117"/>
      <c r="S55" s="117"/>
      <c r="T55" s="117"/>
      <c r="U55" s="117"/>
    </row>
    <row r="57" spans="1:21" ht="15.6" x14ac:dyDescent="0.6">
      <c r="A57" s="95">
        <v>8</v>
      </c>
      <c r="B57" s="91" t="str">
        <f>VLOOKUP(A57,$A$4:$B$16,2,FALSE)</f>
        <v>Should I report BMPs installed to meet development standards/requirements for new and redevelopment sites?</v>
      </c>
    </row>
    <row r="59" spans="1:21" ht="16.5" customHeight="1" x14ac:dyDescent="0.55000000000000004">
      <c r="B59" s="116" t="s">
        <v>85</v>
      </c>
      <c r="C59" s="117"/>
      <c r="D59" s="117"/>
      <c r="E59" s="117"/>
      <c r="F59" s="117"/>
      <c r="G59" s="117"/>
      <c r="H59" s="117"/>
      <c r="I59" s="117"/>
      <c r="J59" s="117"/>
      <c r="K59" s="117"/>
      <c r="L59" s="117"/>
      <c r="M59" s="117"/>
      <c r="N59" s="117"/>
      <c r="O59" s="117"/>
      <c r="P59" s="117"/>
      <c r="Q59" s="117"/>
      <c r="R59" s="117"/>
      <c r="S59" s="117"/>
      <c r="T59" s="117"/>
      <c r="U59" s="117"/>
    </row>
    <row r="61" spans="1:21" ht="15.6" x14ac:dyDescent="0.6">
      <c r="A61" s="95">
        <v>9</v>
      </c>
      <c r="B61" s="91" t="str">
        <f>VLOOKUP(A61,$A$4:$B$16,2,FALSE)</f>
        <v>How do I report street sweeping under a Street Cleaning Practice number?</v>
      </c>
    </row>
    <row r="63" spans="1:21" ht="29.65" customHeight="1" x14ac:dyDescent="0.55000000000000004">
      <c r="B63" s="116" t="s">
        <v>86</v>
      </c>
      <c r="C63" s="117"/>
      <c r="D63" s="117"/>
      <c r="E63" s="117"/>
      <c r="F63" s="117"/>
      <c r="G63" s="117"/>
      <c r="H63" s="117"/>
      <c r="I63" s="117"/>
      <c r="J63" s="117"/>
      <c r="K63" s="117"/>
      <c r="L63" s="117"/>
      <c r="M63" s="117"/>
      <c r="N63" s="117"/>
      <c r="O63" s="117"/>
      <c r="P63" s="117"/>
      <c r="Q63" s="117"/>
      <c r="R63" s="117"/>
      <c r="S63" s="117"/>
      <c r="T63" s="117"/>
      <c r="U63" s="117"/>
    </row>
    <row r="65" spans="1:21" ht="15.6" x14ac:dyDescent="0.6">
      <c r="A65" s="95">
        <v>10</v>
      </c>
      <c r="B65" s="91" t="str">
        <f>VLOOKUP(A65,$A$4:$B$16,2,FALSE)</f>
        <v>What do I do if a BMP I am reporting is not in the CAST cost profiles?</v>
      </c>
    </row>
    <row r="67" spans="1:21" ht="35.1" customHeight="1" x14ac:dyDescent="0.55000000000000004">
      <c r="B67" s="116" t="s">
        <v>87</v>
      </c>
      <c r="C67" s="116"/>
      <c r="D67" s="116"/>
      <c r="E67" s="116"/>
      <c r="F67" s="116"/>
      <c r="G67" s="116"/>
      <c r="H67" s="116"/>
      <c r="I67" s="116"/>
      <c r="J67" s="116"/>
      <c r="K67" s="116"/>
      <c r="L67" s="116"/>
      <c r="M67" s="116"/>
      <c r="N67" s="116"/>
      <c r="O67" s="116"/>
      <c r="P67" s="116"/>
      <c r="Q67" s="116"/>
      <c r="R67" s="116"/>
      <c r="S67" s="116"/>
      <c r="T67" s="116"/>
      <c r="U67" s="116"/>
    </row>
    <row r="68" spans="1:21" ht="17.649999999999999" customHeight="1" x14ac:dyDescent="0.55000000000000004">
      <c r="B68" s="93" t="s">
        <v>88</v>
      </c>
      <c r="C68" s="101"/>
      <c r="D68" s="101"/>
      <c r="E68" s="101"/>
      <c r="F68" s="101"/>
      <c r="G68" s="101"/>
      <c r="H68" s="101"/>
      <c r="I68" s="101"/>
      <c r="J68" s="101"/>
      <c r="K68" s="101"/>
      <c r="L68" s="101"/>
      <c r="M68" s="101"/>
      <c r="N68" s="101"/>
      <c r="O68" s="101"/>
      <c r="P68" s="101"/>
      <c r="Q68" s="101"/>
      <c r="R68" s="101"/>
      <c r="S68" s="101"/>
      <c r="T68" s="101"/>
      <c r="U68" s="101"/>
    </row>
    <row r="69" spans="1:21" ht="21.6" customHeight="1" x14ac:dyDescent="0.55000000000000004">
      <c r="B69" s="94" t="s">
        <v>89</v>
      </c>
      <c r="C69" s="101"/>
      <c r="D69" s="101"/>
      <c r="E69" s="101"/>
      <c r="F69" s="101"/>
      <c r="G69" s="101"/>
      <c r="H69" s="101"/>
      <c r="I69" s="101"/>
      <c r="J69" s="101"/>
      <c r="K69" s="101"/>
      <c r="L69" s="101"/>
      <c r="M69" s="101"/>
      <c r="N69" s="101"/>
      <c r="O69" s="101"/>
      <c r="P69" s="101"/>
      <c r="Q69" s="101"/>
      <c r="R69" s="101"/>
      <c r="S69" s="101"/>
      <c r="T69" s="101"/>
      <c r="U69" s="101"/>
    </row>
    <row r="70" spans="1:21" ht="23.1" customHeight="1" x14ac:dyDescent="0.55000000000000004">
      <c r="B70" s="93" t="s">
        <v>90</v>
      </c>
      <c r="C70" s="101"/>
      <c r="D70" s="101"/>
      <c r="E70" s="101"/>
      <c r="F70" s="101"/>
      <c r="G70" s="101"/>
      <c r="H70" s="101"/>
      <c r="I70" s="101"/>
      <c r="J70" s="101"/>
      <c r="K70" s="101"/>
      <c r="L70" s="101"/>
      <c r="M70" s="101"/>
      <c r="N70" s="101"/>
      <c r="O70" s="101"/>
      <c r="P70" s="101"/>
      <c r="Q70" s="101"/>
      <c r="R70" s="101"/>
      <c r="S70" s="101"/>
      <c r="T70" s="101"/>
      <c r="U70" s="101"/>
    </row>
    <row r="71" spans="1:21" ht="26.1" customHeight="1" x14ac:dyDescent="0.55000000000000004">
      <c r="B71" s="116" t="s">
        <v>91</v>
      </c>
      <c r="C71" s="116"/>
      <c r="D71" s="116"/>
      <c r="E71" s="116"/>
      <c r="F71" s="116"/>
      <c r="G71" s="116"/>
      <c r="H71" s="116"/>
      <c r="I71" s="116"/>
      <c r="J71" s="116"/>
      <c r="K71" s="116"/>
      <c r="L71" s="116"/>
      <c r="M71" s="116"/>
      <c r="N71" s="116"/>
      <c r="O71" s="116"/>
      <c r="P71" s="116"/>
      <c r="Q71" s="116"/>
      <c r="R71" s="116"/>
      <c r="S71" s="116"/>
      <c r="T71" s="116"/>
      <c r="U71" s="116"/>
    </row>
    <row r="73" spans="1:21" ht="15.6" x14ac:dyDescent="0.6">
      <c r="A73" s="95">
        <v>11</v>
      </c>
      <c r="B73" s="91" t="str">
        <f>VLOOKUP(A73,$A$4:$B$16,2,FALSE)</f>
        <v>Why can’t I sort data within the spreadsheet? How can I navigate within the sheet?</v>
      </c>
    </row>
    <row r="75" spans="1:21" ht="43.5" customHeight="1" x14ac:dyDescent="0.55000000000000004">
      <c r="B75" s="116" t="s">
        <v>92</v>
      </c>
      <c r="C75" s="117"/>
      <c r="D75" s="117"/>
      <c r="E75" s="117"/>
      <c r="F75" s="117"/>
      <c r="G75" s="117"/>
      <c r="H75" s="117"/>
      <c r="I75" s="117"/>
      <c r="J75" s="117"/>
      <c r="K75" s="117"/>
      <c r="L75" s="117"/>
      <c r="M75" s="117"/>
      <c r="N75" s="117"/>
      <c r="O75" s="117"/>
      <c r="P75" s="117"/>
      <c r="Q75" s="117"/>
      <c r="R75" s="117"/>
      <c r="S75" s="117"/>
      <c r="T75" s="117"/>
      <c r="U75" s="117"/>
    </row>
    <row r="76" spans="1:21" ht="17.100000000000001" customHeight="1" x14ac:dyDescent="0.55000000000000004">
      <c r="B76" s="100"/>
      <c r="C76" s="101"/>
      <c r="D76" s="101"/>
      <c r="E76" s="101"/>
      <c r="F76" s="101"/>
      <c r="G76" s="101"/>
      <c r="H76" s="101"/>
      <c r="I76" s="101"/>
      <c r="J76" s="101"/>
      <c r="K76" s="101"/>
      <c r="L76" s="101"/>
      <c r="M76" s="101"/>
      <c r="N76" s="101"/>
      <c r="O76" s="101"/>
      <c r="P76" s="101"/>
      <c r="Q76" s="101"/>
      <c r="R76" s="101"/>
      <c r="S76" s="101"/>
      <c r="T76" s="101"/>
      <c r="U76" s="101"/>
    </row>
    <row r="77" spans="1:21" ht="15.6" x14ac:dyDescent="0.6">
      <c r="A77" s="95">
        <v>12</v>
      </c>
      <c r="B77" s="91" t="str">
        <f>VLOOKUP(A77,$A$4:$B$16,2,FALSE)</f>
        <v>What types of natural resource projects are eligible for water quality credit?</v>
      </c>
    </row>
    <row r="79" spans="1:21" ht="27.75" customHeight="1" x14ac:dyDescent="0.55000000000000004">
      <c r="B79" s="116" t="s">
        <v>93</v>
      </c>
      <c r="C79" s="117"/>
      <c r="D79" s="117"/>
      <c r="E79" s="117"/>
      <c r="F79" s="117"/>
      <c r="G79" s="117"/>
      <c r="H79" s="117"/>
      <c r="I79" s="117"/>
      <c r="J79" s="117"/>
      <c r="K79" s="117"/>
      <c r="L79" s="117"/>
      <c r="M79" s="117"/>
      <c r="N79" s="117"/>
      <c r="O79" s="117"/>
      <c r="P79" s="117"/>
      <c r="Q79" s="117"/>
      <c r="R79" s="117"/>
      <c r="S79" s="117"/>
      <c r="T79" s="117"/>
      <c r="U79" s="117"/>
    </row>
    <row r="81" spans="1:21" ht="15.6" x14ac:dyDescent="0.6">
      <c r="A81" s="95">
        <v>13</v>
      </c>
      <c r="B81" s="91" t="str">
        <f>VLOOKUP(A81,$A$4:$B$16,2,FALSE)</f>
        <v>How will upcoming changes to crediting protocols for stream restoration affect my planned projects?</v>
      </c>
    </row>
    <row r="83" spans="1:21" ht="74.25" customHeight="1" x14ac:dyDescent="0.55000000000000004">
      <c r="B83" s="116" t="s">
        <v>593</v>
      </c>
      <c r="C83" s="117"/>
      <c r="D83" s="117"/>
      <c r="E83" s="117"/>
      <c r="F83" s="117"/>
      <c r="G83" s="117"/>
      <c r="H83" s="117"/>
      <c r="I83" s="117"/>
      <c r="J83" s="117"/>
      <c r="K83" s="117"/>
      <c r="L83" s="117"/>
      <c r="M83" s="117"/>
      <c r="N83" s="117"/>
      <c r="O83" s="117"/>
      <c r="P83" s="117"/>
      <c r="Q83" s="117"/>
      <c r="R83" s="117"/>
      <c r="S83" s="117"/>
      <c r="T83" s="117"/>
      <c r="U83" s="117"/>
    </row>
    <row r="84" spans="1:21" x14ac:dyDescent="0.55000000000000004">
      <c r="B84" s="70" t="s">
        <v>94</v>
      </c>
    </row>
  </sheetData>
  <sheetProtection sheet="1" objects="1" scenarios="1"/>
  <mergeCells count="13">
    <mergeCell ref="B79:U79"/>
    <mergeCell ref="B83:U83"/>
    <mergeCell ref="B55:U55"/>
    <mergeCell ref="B59:U59"/>
    <mergeCell ref="B63:U63"/>
    <mergeCell ref="B75:U75"/>
    <mergeCell ref="B67:U67"/>
    <mergeCell ref="B71:U71"/>
    <mergeCell ref="B20:T20"/>
    <mergeCell ref="B30:T30"/>
    <mergeCell ref="B33:T34"/>
    <mergeCell ref="B51:U51"/>
    <mergeCell ref="B47:U47"/>
  </mergeCells>
  <hyperlinks>
    <hyperlink ref="C35" r:id="rId1" xr:uid="{B8247F06-FA82-4EB2-9CD1-B07B6AB745FC}"/>
    <hyperlink ref="B4" location="FAQs!A18" display="I don't have design information for my planned BMPs. What should I enter?" xr:uid="{C6657A31-C980-4CC3-9F43-CA52FA8BDFBE}"/>
    <hyperlink ref="B5" location="FAQs!A28" display="I don't know what metrics to report for my BMP type. Where can I find this information?" xr:uid="{8E2FB878-43BA-4B78-A2CE-17C81AC8F261}"/>
    <hyperlink ref="B6" location="FAQs!A32" display="I need more information about the different BMP types. Where can I go?" xr:uid="{3A8696A2-8741-4825-99DD-EDA8862719EF}"/>
    <hyperlink ref="B7" location="FAQs!A37" display="What are BMP enhancements, conversions, and restorations?" xr:uid="{B5B2852C-5C8C-42DF-B402-B166DBE025AB}"/>
    <hyperlink ref="B8" location="FAQs!A44" display="How do I report a BMP retrofit?" xr:uid="{34B0021A-B5C6-4276-9C67-10B93EE9154B}"/>
    <hyperlink ref="B9" location="FAQs!A49" display="How are inspection and maintenance requirements calculated by the spreadsheet? " xr:uid="{1B4E8589-8983-4612-B3F6-A212AEA8DBEE}"/>
    <hyperlink ref="B10" location="FAQs!A53" display="How do I report BMPs that are in series/part of a treatment train?" xr:uid="{50357DC7-C1C9-41D8-8EB8-E0C532A7CC17}"/>
    <hyperlink ref="B11" location="FAQs!A57" display="Should I report BMPs installed to meet development standards/requirements for new and redevelopment sites?" xr:uid="{224ACC27-5257-4CC8-A215-0C325CD9E117}"/>
    <hyperlink ref="B12" location="FAQs!A61" display="How do I report street sweeping under a Street Cleaning Practice number?" xr:uid="{FF7191C2-6191-4187-B55D-7E7F098E3576}"/>
    <hyperlink ref="B13" location="FAQs!A65" display="What do I do if a BMP I am reporting is not in the CAST cost profiles?" xr:uid="{93527CAB-785A-45E9-923D-E75A495D16B4}"/>
    <hyperlink ref="B14" location="FAQs!A75" display="Why can’t I sort data within the spreadsheet? How can I navigate within the sheet?" xr:uid="{E2A59B3F-C459-4265-A64F-6F122E777497}"/>
    <hyperlink ref="B15" location="FAQs!A79" display="What types of natural resource projects are eligible for water quality credit?" xr:uid="{2682AC01-B5DD-4DDE-83EA-5F2AE77EFF6F}"/>
    <hyperlink ref="B16" location="FAQs!A83" display="How will upcoming changes to crediting protocols for stream restoration affect my planned projects?" xr:uid="{7FFD41F2-3213-4416-8939-4414055A8AB6}"/>
    <hyperlink ref="B84" r:id="rId2" xr:uid="{A1D2765E-46D7-4793-92E7-710355F9D57C}"/>
    <hyperlink ref="B68" r:id="rId3" xr:uid="{C0B42FD6-06FF-43B0-B949-EA3A01BA53A0}"/>
    <hyperlink ref="B70" r:id="rId4" xr:uid="{4C099739-A868-4D83-A51B-DCD5FB66DCE8}"/>
  </hyperlinks>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39997558519241921"/>
    <pageSetUpPr fitToPage="1"/>
  </sheetPr>
  <dimension ref="A1:BJ404"/>
  <sheetViews>
    <sheetView zoomScaleNormal="100" workbookViewId="0">
      <selection activeCell="AE5" sqref="AE5"/>
    </sheetView>
  </sheetViews>
  <sheetFormatPr defaultColWidth="9.15625" defaultRowHeight="14.4" x14ac:dyDescent="0.55000000000000004"/>
  <cols>
    <col min="1" max="1" width="13.83984375" style="15" bestFit="1" customWidth="1"/>
    <col min="2" max="2" width="13.26171875" style="15" bestFit="1" customWidth="1"/>
    <col min="3" max="3" width="14.41796875" style="15" bestFit="1" customWidth="1"/>
    <col min="4" max="4" width="15.15625" style="15" customWidth="1"/>
    <col min="5" max="5" width="25.83984375" style="15" bestFit="1" customWidth="1"/>
    <col min="6" max="6" width="28.41796875" style="15" bestFit="1" customWidth="1"/>
    <col min="7" max="7" width="12" style="15" bestFit="1" customWidth="1"/>
    <col min="8" max="8" width="18" style="15" bestFit="1" customWidth="1"/>
    <col min="9" max="9" width="34.68359375" style="15" bestFit="1" customWidth="1"/>
    <col min="10" max="10" width="18.578125" style="15" customWidth="1"/>
    <col min="11" max="11" width="17.83984375" style="15" customWidth="1"/>
    <col min="12" max="12" width="16.41796875" style="15" customWidth="1"/>
    <col min="13" max="13" width="25.41796875" style="15" customWidth="1"/>
    <col min="14" max="14" width="24" style="15" customWidth="1"/>
    <col min="15" max="15" width="12.15625" style="15" customWidth="1"/>
    <col min="16" max="16" width="15.578125" style="15" customWidth="1"/>
    <col min="17" max="17" width="24.26171875" style="15" customWidth="1"/>
    <col min="18" max="18" width="10.578125" style="15" customWidth="1"/>
    <col min="19" max="19" width="12.15625" style="15" customWidth="1"/>
    <col min="20" max="20" width="9.578125" style="15" customWidth="1"/>
    <col min="21" max="21" width="41" style="15" customWidth="1"/>
    <col min="22" max="22" width="17.26171875" style="4" customWidth="1"/>
    <col min="23" max="23" width="14.15625" style="15" customWidth="1"/>
    <col min="24" max="24" width="16.26171875" style="15" customWidth="1"/>
    <col min="25" max="25" width="19.83984375" style="15" customWidth="1"/>
    <col min="26" max="26" width="15.83984375" style="15" customWidth="1"/>
    <col min="27" max="27" width="32.15625" style="39" customWidth="1"/>
    <col min="28" max="28" width="15.578125" style="15" customWidth="1"/>
    <col min="29" max="29" width="36" style="15" customWidth="1"/>
    <col min="30" max="30" width="30.578125" style="15" customWidth="1"/>
    <col min="31" max="61" width="9.15625" style="15" customWidth="1"/>
    <col min="62" max="16384" width="9.15625" style="15"/>
  </cols>
  <sheetData>
    <row r="1" spans="1:62" s="18" customFormat="1" x14ac:dyDescent="0.55000000000000004">
      <c r="A1" s="34" t="s">
        <v>95</v>
      </c>
      <c r="B1" s="14" t="s">
        <v>96</v>
      </c>
      <c r="C1" s="14" t="s">
        <v>97</v>
      </c>
      <c r="D1" s="38" t="s">
        <v>98</v>
      </c>
      <c r="E1" s="50" t="s">
        <v>99</v>
      </c>
      <c r="F1" s="50" t="s">
        <v>100</v>
      </c>
      <c r="G1" s="34" t="s">
        <v>101</v>
      </c>
      <c r="H1" s="17" t="s">
        <v>102</v>
      </c>
      <c r="I1" s="14" t="s">
        <v>103</v>
      </c>
      <c r="J1" s="34" t="s">
        <v>104</v>
      </c>
      <c r="K1" s="17" t="s">
        <v>105</v>
      </c>
      <c r="L1" s="17" t="s">
        <v>106</v>
      </c>
      <c r="M1" s="14" t="s">
        <v>107</v>
      </c>
      <c r="N1" s="14" t="s">
        <v>108</v>
      </c>
      <c r="O1" s="17" t="s">
        <v>109</v>
      </c>
      <c r="P1" s="14" t="s">
        <v>110</v>
      </c>
      <c r="Q1" s="17" t="s">
        <v>111</v>
      </c>
      <c r="R1" s="17" t="s">
        <v>112</v>
      </c>
      <c r="S1" s="14" t="s">
        <v>113</v>
      </c>
      <c r="T1" s="14" t="s">
        <v>114</v>
      </c>
      <c r="U1" s="34" t="s">
        <v>115</v>
      </c>
      <c r="V1" s="14" t="s">
        <v>116</v>
      </c>
      <c r="W1" s="42" t="s">
        <v>117</v>
      </c>
      <c r="X1" s="34" t="s">
        <v>118</v>
      </c>
      <c r="Y1" s="34" t="s">
        <v>119</v>
      </c>
      <c r="Z1" s="17" t="s">
        <v>120</v>
      </c>
      <c r="AA1" s="14" t="s">
        <v>121</v>
      </c>
      <c r="AB1" s="14" t="s">
        <v>122</v>
      </c>
      <c r="AC1" s="97" t="s">
        <v>123</v>
      </c>
      <c r="AD1" s="96" t="s">
        <v>124</v>
      </c>
      <c r="AE1" s="23" t="s">
        <v>125</v>
      </c>
      <c r="AF1" s="45" t="s">
        <v>126</v>
      </c>
      <c r="AG1" s="45" t="s">
        <v>127</v>
      </c>
      <c r="AH1" s="45" t="s">
        <v>128</v>
      </c>
      <c r="AI1" s="45" t="s">
        <v>129</v>
      </c>
      <c r="AJ1" s="45" t="s">
        <v>130</v>
      </c>
      <c r="AK1" s="45" t="s">
        <v>131</v>
      </c>
      <c r="AL1" s="45" t="s">
        <v>132</v>
      </c>
      <c r="AM1" s="45" t="s">
        <v>133</v>
      </c>
      <c r="AN1" s="45" t="s">
        <v>134</v>
      </c>
      <c r="AO1" s="45" t="s">
        <v>135</v>
      </c>
      <c r="AP1" s="45" t="s">
        <v>136</v>
      </c>
      <c r="AQ1" s="45" t="s">
        <v>137</v>
      </c>
      <c r="AR1" s="45" t="s">
        <v>138</v>
      </c>
      <c r="AS1" s="45" t="s">
        <v>139</v>
      </c>
      <c r="AT1" s="45" t="s">
        <v>140</v>
      </c>
      <c r="AU1" s="45" t="s">
        <v>141</v>
      </c>
      <c r="AV1" s="45" t="s">
        <v>142</v>
      </c>
      <c r="AW1" s="45" t="s">
        <v>143</v>
      </c>
      <c r="AX1" s="45" t="s">
        <v>144</v>
      </c>
      <c r="AY1" s="45" t="s">
        <v>145</v>
      </c>
      <c r="AZ1" s="45" t="s">
        <v>146</v>
      </c>
      <c r="BA1" s="45" t="s">
        <v>147</v>
      </c>
      <c r="BB1" s="45" t="s">
        <v>148</v>
      </c>
      <c r="BC1" s="45" t="s">
        <v>149</v>
      </c>
      <c r="BD1" s="45" t="s">
        <v>150</v>
      </c>
      <c r="BE1" s="45" t="s">
        <v>151</v>
      </c>
      <c r="BF1" s="45" t="s">
        <v>152</v>
      </c>
      <c r="BG1" s="45" t="s">
        <v>153</v>
      </c>
      <c r="BH1" s="45" t="s">
        <v>154</v>
      </c>
      <c r="BI1" s="45" t="s">
        <v>155</v>
      </c>
      <c r="BJ1" s="45" t="s">
        <v>156</v>
      </c>
    </row>
    <row r="2" spans="1:62" ht="15" customHeight="1" x14ac:dyDescent="0.55000000000000004">
      <c r="A2" s="15" t="s">
        <v>157</v>
      </c>
      <c r="B2" s="16" t="s">
        <v>158</v>
      </c>
      <c r="C2" s="40">
        <v>2015</v>
      </c>
      <c r="D2" s="39">
        <v>46128</v>
      </c>
      <c r="E2" s="15">
        <v>2016</v>
      </c>
      <c r="F2" s="15">
        <v>4</v>
      </c>
      <c r="G2" s="16">
        <v>42461</v>
      </c>
      <c r="H2" s="15" t="s">
        <v>159</v>
      </c>
      <c r="I2" s="15" t="s">
        <v>160</v>
      </c>
      <c r="J2" s="15">
        <v>10</v>
      </c>
      <c r="M2" s="15">
        <v>15</v>
      </c>
      <c r="N2" s="15">
        <v>15</v>
      </c>
      <c r="O2" s="15">
        <v>0</v>
      </c>
      <c r="P2" s="15">
        <v>20</v>
      </c>
      <c r="Q2" s="15">
        <v>1.41</v>
      </c>
      <c r="S2" s="63">
        <v>39.538055999999997</v>
      </c>
      <c r="T2" s="63">
        <v>-78.866667000000007</v>
      </c>
      <c r="U2" s="63" t="s">
        <v>161</v>
      </c>
      <c r="V2" s="63" t="s">
        <v>162</v>
      </c>
      <c r="W2" s="43">
        <v>43677</v>
      </c>
      <c r="X2" s="63">
        <v>2019</v>
      </c>
      <c r="Y2" s="63">
        <v>7</v>
      </c>
      <c r="Z2" s="64"/>
      <c r="AA2" s="63" t="s">
        <v>163</v>
      </c>
      <c r="AB2" s="63" t="s">
        <v>164</v>
      </c>
      <c r="AC2" s="63" t="s">
        <v>165</v>
      </c>
      <c r="AD2" s="63"/>
      <c r="AE2" s="63"/>
      <c r="AF2" s="44" t="e">
        <f>IF(B2&lt;&gt;INDEX('BMP Records'!B:B, MATCH($A2, 'BMP Records'!$A:$A, 0)), 1, 0)</f>
        <v>#N/A</v>
      </c>
      <c r="AG2" s="44" t="e">
        <f>IF(C2&lt;&gt;INDEX('BMP Records'!C:C, MATCH($A2, 'BMP Records'!$A:$A, 0)), 1, 0)</f>
        <v>#N/A</v>
      </c>
      <c r="AH2" s="44" t="e">
        <f>IF(D2&lt;&gt;INDEX('BMP Records'!D:D, MATCH($A2, 'BMP Records'!$A:$A, 0)), 1, 0)</f>
        <v>#N/A</v>
      </c>
      <c r="AI2" s="44" t="e">
        <f>IF(E2&lt;&gt;INDEX('BMP Records'!E:E, MATCH($A2, 'BMP Records'!$A:$A, 0)), 1, 0)</f>
        <v>#N/A</v>
      </c>
      <c r="AJ2" s="44" t="e">
        <f>IF(F2&lt;&gt;INDEX('BMP Records'!F:F, MATCH($A2, 'BMP Records'!$A:$A, 0)), 1, 0)</f>
        <v>#N/A</v>
      </c>
      <c r="AK2" s="44" t="e">
        <f>IF(G2&lt;&gt;INDEX('BMP Records'!G:G, MATCH($A2, 'BMP Records'!$A:$A, 0)), 1, 0)</f>
        <v>#N/A</v>
      </c>
      <c r="AL2" s="44" t="e">
        <f>IF(H2&lt;&gt;INDEX('BMP Records'!H:H, MATCH($A2, 'BMP Records'!$A:$A, 0)), 1, 0)</f>
        <v>#N/A</v>
      </c>
      <c r="AM2" s="44" t="e">
        <f>IF(I2&lt;&gt;INDEX('BMP Records'!I:I, MATCH($A2, 'BMP Records'!$A:$A, 0)), 1, 0)</f>
        <v>#N/A</v>
      </c>
      <c r="AN2" s="44" t="e">
        <f>IF(J2&lt;&gt;INDEX('BMP Records'!J:J, MATCH($A2, 'BMP Records'!$A:$A, 0)), 1, 0)</f>
        <v>#N/A</v>
      </c>
      <c r="AO2" s="44" t="e">
        <f>IF(K2&lt;&gt;INDEX('BMP Records'!K:K, MATCH($A2, 'BMP Records'!$A:$A, 0)), 1, 0)</f>
        <v>#N/A</v>
      </c>
      <c r="AP2" s="44" t="e">
        <f>IF(L2&lt;&gt;INDEX('BMP Records'!L:L, MATCH($A2, 'BMP Records'!$A:$A, 0)), 1, 0)</f>
        <v>#N/A</v>
      </c>
      <c r="AQ2" s="44" t="e">
        <f>IF(M2&lt;&gt;INDEX('BMP Records'!M:M, MATCH($A2, 'BMP Records'!$A:$A, 0)), 1, 0)</f>
        <v>#N/A</v>
      </c>
      <c r="AR2" s="44" t="e">
        <f>IF(N2&lt;&gt;INDEX('BMP Records'!N:N, MATCH($A2, 'BMP Records'!$A:$A, 0)), 1, 0)</f>
        <v>#N/A</v>
      </c>
      <c r="AS2" s="44" t="e">
        <f>IF(O2&lt;&gt;INDEX('BMP Records'!O:O, MATCH($A2, 'BMP Records'!$A:$A, 0)), 1, 0)</f>
        <v>#N/A</v>
      </c>
      <c r="AT2" s="44" t="e">
        <f>IF(P2&lt;&gt;INDEX('BMP Records'!P:P, MATCH($A2, 'BMP Records'!$A:$A, 0)), 1, 0)</f>
        <v>#N/A</v>
      </c>
      <c r="AU2" s="44" t="e">
        <f>IF(Q2&lt;&gt;INDEX('BMP Records'!Q:Q, MATCH($A2, 'BMP Records'!$A:$A, 0)), 1, 0)</f>
        <v>#N/A</v>
      </c>
      <c r="AV2" s="44" t="e">
        <f>IF(R2&lt;&gt;INDEX('BMP Records'!R:R, MATCH($A2, 'BMP Records'!$A:$A, 0)), 1, 0)</f>
        <v>#N/A</v>
      </c>
      <c r="AW2" s="44" t="e">
        <f>IF(S2&lt;&gt;INDEX('BMP Records'!S:S, MATCH($A2, 'BMP Records'!$A:$A, 0)), 1, 0)</f>
        <v>#N/A</v>
      </c>
      <c r="AX2" s="44" t="e">
        <f>IF(T2&lt;&gt;INDEX('BMP Records'!T:T, MATCH($A2, 'BMP Records'!$A:$A, 0)), 1, 0)</f>
        <v>#N/A</v>
      </c>
      <c r="AY2" s="44" t="e">
        <f>IF(U2&lt;&gt;INDEX('BMP Records'!U:U, MATCH($A2, 'BMP Records'!$A:$A, 0)), 1, 0)</f>
        <v>#N/A</v>
      </c>
      <c r="AZ2" s="44" t="e">
        <f>IF(V2&lt;&gt;INDEX('BMP Records'!V:V, MATCH($A2, 'BMP Records'!$A:$A, 0)), 1, 0)</f>
        <v>#N/A</v>
      </c>
      <c r="BA2" s="44" t="e">
        <f>IF(W2&lt;&gt;INDEX('BMP Records'!W:W, MATCH($A2, 'BMP Records'!$A:$A, 0)), 1, 0)</f>
        <v>#N/A</v>
      </c>
      <c r="BB2" s="44" t="e">
        <f>IF(X2&lt;&gt;INDEX('BMP Records'!X:X, MATCH($A2, 'BMP Records'!$A:$A, 0)), 1, 0)</f>
        <v>#N/A</v>
      </c>
      <c r="BC2" s="44" t="e">
        <f>IF(Y2&lt;&gt;INDEX('BMP Records'!Y:Y, MATCH($A2, 'BMP Records'!$A:$A, 0)), 1, 0)</f>
        <v>#N/A</v>
      </c>
      <c r="BD2" s="44" t="e">
        <f>IF(Z2&lt;&gt;INDEX('BMP Records'!Z:Z, MATCH($A2, 'BMP Records'!$A:$A, 0)), 1, 0)</f>
        <v>#N/A</v>
      </c>
      <c r="BE2" s="44" t="e">
        <f>IF(AA2&lt;&gt;INDEX('BMP Records'!AA:AA, MATCH($A2, 'BMP Records'!$A:$A, 0)), 1, 0)</f>
        <v>#N/A</v>
      </c>
      <c r="BF2" s="44" t="e">
        <f>IF(AB2&lt;&gt;INDEX('BMP Records'!AB:AB, MATCH($A2, 'BMP Records'!$A:$A, 0)), 1, 0)</f>
        <v>#N/A</v>
      </c>
      <c r="BG2" s="44" t="e">
        <f>IF(AC2&lt;&gt;INDEX('BMP Records'!AC:AC, MATCH($A2, 'BMP Records'!$A:$A, 0)), 1, 0)</f>
        <v>#N/A</v>
      </c>
      <c r="BH2" s="44" t="e">
        <f>IF(AD2&lt;&gt;INDEX('BMP Records'!AD:AD, MATCH($A2, 'BMP Records'!$A:$A, 0)), 1, 0)</f>
        <v>#N/A</v>
      </c>
      <c r="BI2" s="44" t="e">
        <f>IF(AE2&lt;&gt;INDEX('BMP Records'!AE:AE, MATCH($A2, 'BMP Records'!$A:$A, 0)), 1, 0)</f>
        <v>#N/A</v>
      </c>
      <c r="BJ2" s="44" t="e">
        <f>SUM(Table124[[#This Row],[Comments]:[Comments32]])</f>
        <v>#N/A</v>
      </c>
    </row>
    <row r="3" spans="1:62" x14ac:dyDescent="0.55000000000000004">
      <c r="A3" s="15" t="s">
        <v>166</v>
      </c>
      <c r="B3" s="16" t="s">
        <v>158</v>
      </c>
      <c r="C3" s="40">
        <v>2015</v>
      </c>
      <c r="D3" s="39">
        <v>26427.5</v>
      </c>
      <c r="E3" s="15">
        <v>2016</v>
      </c>
      <c r="F3" s="15">
        <v>4</v>
      </c>
      <c r="G3" s="16">
        <v>42461</v>
      </c>
      <c r="H3" s="15" t="s">
        <v>159</v>
      </c>
      <c r="I3" s="15" t="s">
        <v>160</v>
      </c>
      <c r="J3" s="15">
        <v>10</v>
      </c>
      <c r="M3" s="15">
        <v>15</v>
      </c>
      <c r="N3" s="15">
        <v>15</v>
      </c>
      <c r="O3" s="15">
        <v>0</v>
      </c>
      <c r="P3" s="15">
        <v>20</v>
      </c>
      <c r="Q3" s="15">
        <v>1.35</v>
      </c>
      <c r="S3" s="63">
        <v>39.533889000000002</v>
      </c>
      <c r="T3" s="63">
        <v>-78.869167000000004</v>
      </c>
      <c r="U3" s="63" t="s">
        <v>161</v>
      </c>
      <c r="V3" s="63" t="s">
        <v>162</v>
      </c>
      <c r="W3" s="43">
        <v>43677</v>
      </c>
      <c r="X3" s="63">
        <v>2019</v>
      </c>
      <c r="Y3" s="63">
        <v>7</v>
      </c>
      <c r="Z3" s="64"/>
      <c r="AA3" s="63" t="s">
        <v>163</v>
      </c>
      <c r="AB3" s="63" t="s">
        <v>164</v>
      </c>
      <c r="AC3" s="63" t="s">
        <v>165</v>
      </c>
      <c r="AD3" s="63"/>
      <c r="AE3" s="63"/>
      <c r="AF3" s="44" t="e">
        <f>IF(B3&lt;&gt;INDEX('BMP Records'!B:B, MATCH($A3, 'BMP Records'!$A:$A, 0)), 1, 0)</f>
        <v>#N/A</v>
      </c>
      <c r="AG3" s="44" t="e">
        <f>IF(C3&lt;&gt;INDEX('BMP Records'!C:C, MATCH($A3, 'BMP Records'!$A:$A, 0)), 1, 0)</f>
        <v>#N/A</v>
      </c>
      <c r="AH3" s="44" t="e">
        <f>IF(D3&lt;&gt;INDEX('BMP Records'!D:D, MATCH($A3, 'BMP Records'!$A:$A, 0)), 1, 0)</f>
        <v>#N/A</v>
      </c>
      <c r="AI3" s="44" t="e">
        <f>IF(E3&lt;&gt;INDEX('BMP Records'!E:E, MATCH($A3, 'BMP Records'!$A:$A, 0)), 1, 0)</f>
        <v>#N/A</v>
      </c>
      <c r="AJ3" s="44" t="e">
        <f>IF(F3&lt;&gt;INDEX('BMP Records'!F:F, MATCH($A3, 'BMP Records'!$A:$A, 0)), 1, 0)</f>
        <v>#N/A</v>
      </c>
      <c r="AK3" s="44" t="e">
        <f>IF(G3&lt;&gt;INDEX('BMP Records'!G:G, MATCH($A3, 'BMP Records'!$A:$A, 0)), 1, 0)</f>
        <v>#N/A</v>
      </c>
      <c r="AL3" s="44" t="e">
        <f>IF(H3&lt;&gt;INDEX('BMP Records'!H:H, MATCH($A3, 'BMP Records'!$A:$A, 0)), 1, 0)</f>
        <v>#N/A</v>
      </c>
      <c r="AM3" s="44" t="e">
        <f>IF(I3&lt;&gt;INDEX('BMP Records'!I:I, MATCH($A3, 'BMP Records'!$A:$A, 0)), 1, 0)</f>
        <v>#N/A</v>
      </c>
      <c r="AN3" s="44" t="e">
        <f>IF(J3&lt;&gt;INDEX('BMP Records'!J:J, MATCH($A3, 'BMP Records'!$A:$A, 0)), 1, 0)</f>
        <v>#N/A</v>
      </c>
      <c r="AO3" s="44" t="e">
        <f>IF(K3&lt;&gt;INDEX('BMP Records'!K:K, MATCH($A3, 'BMP Records'!$A:$A, 0)), 1, 0)</f>
        <v>#N/A</v>
      </c>
      <c r="AP3" s="44" t="e">
        <f>IF(L3&lt;&gt;INDEX('BMP Records'!L:L, MATCH($A3, 'BMP Records'!$A:$A, 0)), 1, 0)</f>
        <v>#N/A</v>
      </c>
      <c r="AQ3" s="44" t="e">
        <f>IF(M3&lt;&gt;INDEX('BMP Records'!M:M, MATCH($A3, 'BMP Records'!$A:$A, 0)), 1, 0)</f>
        <v>#N/A</v>
      </c>
      <c r="AR3" s="44" t="e">
        <f>IF(N3&lt;&gt;INDEX('BMP Records'!N:N, MATCH($A3, 'BMP Records'!$A:$A, 0)), 1, 0)</f>
        <v>#N/A</v>
      </c>
      <c r="AS3" s="44" t="e">
        <f>IF(O3&lt;&gt;INDEX('BMP Records'!O:O, MATCH($A3, 'BMP Records'!$A:$A, 0)), 1, 0)</f>
        <v>#N/A</v>
      </c>
      <c r="AT3" s="44" t="e">
        <f>IF(P3&lt;&gt;INDEX('BMP Records'!P:P, MATCH($A3, 'BMP Records'!$A:$A, 0)), 1, 0)</f>
        <v>#N/A</v>
      </c>
      <c r="AU3" s="44" t="e">
        <f>IF(Q3&lt;&gt;INDEX('BMP Records'!Q:Q, MATCH($A3, 'BMP Records'!$A:$A, 0)), 1, 0)</f>
        <v>#N/A</v>
      </c>
      <c r="AV3" s="44" t="e">
        <f>IF(R3&lt;&gt;INDEX('BMP Records'!R:R, MATCH($A3, 'BMP Records'!$A:$A, 0)), 1, 0)</f>
        <v>#N/A</v>
      </c>
      <c r="AW3" s="44" t="e">
        <f>IF(S3&lt;&gt;INDEX('BMP Records'!S:S, MATCH($A3, 'BMP Records'!$A:$A, 0)), 1, 0)</f>
        <v>#N/A</v>
      </c>
      <c r="AX3" s="44" t="e">
        <f>IF(T3&lt;&gt;INDEX('BMP Records'!T:T, MATCH($A3, 'BMP Records'!$A:$A, 0)), 1, 0)</f>
        <v>#N/A</v>
      </c>
      <c r="AY3" s="44" t="e">
        <f>IF(U3&lt;&gt;INDEX('BMP Records'!U:U, MATCH($A3, 'BMP Records'!$A:$A, 0)), 1, 0)</f>
        <v>#N/A</v>
      </c>
      <c r="AZ3" s="44" t="e">
        <f>IF(V3&lt;&gt;INDEX('BMP Records'!V:V, MATCH($A3, 'BMP Records'!$A:$A, 0)), 1, 0)</f>
        <v>#N/A</v>
      </c>
      <c r="BA3" s="44" t="e">
        <f>IF(W3&lt;&gt;INDEX('BMP Records'!W:W, MATCH($A3, 'BMP Records'!$A:$A, 0)), 1, 0)</f>
        <v>#N/A</v>
      </c>
      <c r="BB3" s="44" t="e">
        <f>IF(X3&lt;&gt;INDEX('BMP Records'!X:X, MATCH($A3, 'BMP Records'!$A:$A, 0)), 1, 0)</f>
        <v>#N/A</v>
      </c>
      <c r="BC3" s="44" t="e">
        <f>IF(Y3&lt;&gt;INDEX('BMP Records'!Y:Y, MATCH($A3, 'BMP Records'!$A:$A, 0)), 1, 0)</f>
        <v>#N/A</v>
      </c>
      <c r="BD3" s="44" t="e">
        <f>IF(Z3&lt;&gt;INDEX('BMP Records'!Z:Z, MATCH($A3, 'BMP Records'!$A:$A, 0)), 1, 0)</f>
        <v>#N/A</v>
      </c>
      <c r="BE3" s="44" t="e">
        <f>IF(AA3&lt;&gt;INDEX('BMP Records'!AA:AA, MATCH($A3, 'BMP Records'!$A:$A, 0)), 1, 0)</f>
        <v>#N/A</v>
      </c>
      <c r="BF3" s="44" t="e">
        <f>IF(AB3&lt;&gt;INDEX('BMP Records'!AB:AB, MATCH($A3, 'BMP Records'!$A:$A, 0)), 1, 0)</f>
        <v>#N/A</v>
      </c>
      <c r="BG3" s="44" t="e">
        <f>IF(AC3&lt;&gt;INDEX('BMP Records'!AC:AC, MATCH($A3, 'BMP Records'!$A:$A, 0)), 1, 0)</f>
        <v>#N/A</v>
      </c>
      <c r="BH3" s="44" t="e">
        <f>IF(AD3&lt;&gt;INDEX('BMP Records'!AD:AD, MATCH($A3, 'BMP Records'!$A:$A, 0)), 1, 0)</f>
        <v>#N/A</v>
      </c>
      <c r="BI3" s="44" t="e">
        <f>IF(AE3&lt;&gt;INDEX('BMP Records'!AE:AE, MATCH($A3, 'BMP Records'!$A:$A, 0)), 1, 0)</f>
        <v>#N/A</v>
      </c>
      <c r="BJ3" s="44" t="e">
        <f>SUM(Table124[[#This Row],[Comments]:[Comments32]])</f>
        <v>#N/A</v>
      </c>
    </row>
    <row r="4" spans="1:62" x14ac:dyDescent="0.55000000000000004">
      <c r="A4" s="15" t="s">
        <v>167</v>
      </c>
      <c r="B4" s="16" t="s">
        <v>158</v>
      </c>
      <c r="C4" s="40">
        <v>2015</v>
      </c>
      <c r="D4" s="39">
        <v>12012.5</v>
      </c>
      <c r="E4" s="15">
        <v>2016</v>
      </c>
      <c r="F4" s="15">
        <v>4</v>
      </c>
      <c r="G4" s="16">
        <v>42461</v>
      </c>
      <c r="H4" s="15" t="s">
        <v>159</v>
      </c>
      <c r="I4" s="15" t="s">
        <v>160</v>
      </c>
      <c r="J4" s="15">
        <v>10</v>
      </c>
      <c r="M4" s="15">
        <v>15</v>
      </c>
      <c r="N4" s="15">
        <v>15</v>
      </c>
      <c r="O4" s="15">
        <v>0</v>
      </c>
      <c r="P4" s="15">
        <v>20</v>
      </c>
      <c r="Q4" s="15">
        <v>0.42</v>
      </c>
      <c r="S4" s="63">
        <v>39.536110999999998</v>
      </c>
      <c r="T4" s="63">
        <v>-78.867500000000007</v>
      </c>
      <c r="U4" s="63" t="s">
        <v>161</v>
      </c>
      <c r="V4" s="63" t="s">
        <v>162</v>
      </c>
      <c r="W4" s="43">
        <v>43677</v>
      </c>
      <c r="X4" s="63">
        <v>2019</v>
      </c>
      <c r="Y4" s="63">
        <v>7</v>
      </c>
      <c r="Z4" s="64"/>
      <c r="AA4" s="63" t="s">
        <v>163</v>
      </c>
      <c r="AB4" s="63" t="s">
        <v>164</v>
      </c>
      <c r="AC4" s="63" t="s">
        <v>165</v>
      </c>
      <c r="AD4" s="63"/>
      <c r="AE4" s="63"/>
      <c r="AF4" s="44" t="e">
        <f>IF(B4&lt;&gt;INDEX('BMP Records'!B:B, MATCH($A4, 'BMP Records'!$A:$A, 0)), 1, 0)</f>
        <v>#N/A</v>
      </c>
      <c r="AG4" s="44" t="e">
        <f>IF(C4&lt;&gt;INDEX('BMP Records'!C:C, MATCH($A4, 'BMP Records'!$A:$A, 0)), 1, 0)</f>
        <v>#N/A</v>
      </c>
      <c r="AH4" s="44" t="e">
        <f>IF(D4&lt;&gt;INDEX('BMP Records'!D:D, MATCH($A4, 'BMP Records'!$A:$A, 0)), 1, 0)</f>
        <v>#N/A</v>
      </c>
      <c r="AI4" s="44" t="e">
        <f>IF(E4&lt;&gt;INDEX('BMP Records'!E:E, MATCH($A4, 'BMP Records'!$A:$A, 0)), 1, 0)</f>
        <v>#N/A</v>
      </c>
      <c r="AJ4" s="44" t="e">
        <f>IF(F4&lt;&gt;INDEX('BMP Records'!F:F, MATCH($A4, 'BMP Records'!$A:$A, 0)), 1, 0)</f>
        <v>#N/A</v>
      </c>
      <c r="AK4" s="44" t="e">
        <f>IF(G4&lt;&gt;INDEX('BMP Records'!G:G, MATCH($A4, 'BMP Records'!$A:$A, 0)), 1, 0)</f>
        <v>#N/A</v>
      </c>
      <c r="AL4" s="44" t="e">
        <f>IF(H4&lt;&gt;INDEX('BMP Records'!H:H, MATCH($A4, 'BMP Records'!$A:$A, 0)), 1, 0)</f>
        <v>#N/A</v>
      </c>
      <c r="AM4" s="44" t="e">
        <f>IF(I4&lt;&gt;INDEX('BMP Records'!I:I, MATCH($A4, 'BMP Records'!$A:$A, 0)), 1, 0)</f>
        <v>#N/A</v>
      </c>
      <c r="AN4" s="44" t="e">
        <f>IF(J4&lt;&gt;INDEX('BMP Records'!J:J, MATCH($A4, 'BMP Records'!$A:$A, 0)), 1, 0)</f>
        <v>#N/A</v>
      </c>
      <c r="AO4" s="44" t="e">
        <f>IF(K4&lt;&gt;INDEX('BMP Records'!K:K, MATCH($A4, 'BMP Records'!$A:$A, 0)), 1, 0)</f>
        <v>#N/A</v>
      </c>
      <c r="AP4" s="44" t="e">
        <f>IF(L4&lt;&gt;INDEX('BMP Records'!L:L, MATCH($A4, 'BMP Records'!$A:$A, 0)), 1, 0)</f>
        <v>#N/A</v>
      </c>
      <c r="AQ4" s="44" t="e">
        <f>IF(M4&lt;&gt;INDEX('BMP Records'!M:M, MATCH($A4, 'BMP Records'!$A:$A, 0)), 1, 0)</f>
        <v>#N/A</v>
      </c>
      <c r="AR4" s="44" t="e">
        <f>IF(N4&lt;&gt;INDEX('BMP Records'!N:N, MATCH($A4, 'BMP Records'!$A:$A, 0)), 1, 0)</f>
        <v>#N/A</v>
      </c>
      <c r="AS4" s="44" t="e">
        <f>IF(O4&lt;&gt;INDEX('BMP Records'!O:O, MATCH($A4, 'BMP Records'!$A:$A, 0)), 1, 0)</f>
        <v>#N/A</v>
      </c>
      <c r="AT4" s="44" t="e">
        <f>IF(P4&lt;&gt;INDEX('BMP Records'!P:P, MATCH($A4, 'BMP Records'!$A:$A, 0)), 1, 0)</f>
        <v>#N/A</v>
      </c>
      <c r="AU4" s="44" t="e">
        <f>IF(Q4&lt;&gt;INDEX('BMP Records'!Q:Q, MATCH($A4, 'BMP Records'!$A:$A, 0)), 1, 0)</f>
        <v>#N/A</v>
      </c>
      <c r="AV4" s="44" t="e">
        <f>IF(R4&lt;&gt;INDEX('BMP Records'!R:R, MATCH($A4, 'BMP Records'!$A:$A, 0)), 1, 0)</f>
        <v>#N/A</v>
      </c>
      <c r="AW4" s="44" t="e">
        <f>IF(S4&lt;&gt;INDEX('BMP Records'!S:S, MATCH($A4, 'BMP Records'!$A:$A, 0)), 1, 0)</f>
        <v>#N/A</v>
      </c>
      <c r="AX4" s="44" t="e">
        <f>IF(T4&lt;&gt;INDEX('BMP Records'!T:T, MATCH($A4, 'BMP Records'!$A:$A, 0)), 1, 0)</f>
        <v>#N/A</v>
      </c>
      <c r="AY4" s="44" t="e">
        <f>IF(U4&lt;&gt;INDEX('BMP Records'!U:U, MATCH($A4, 'BMP Records'!$A:$A, 0)), 1, 0)</f>
        <v>#N/A</v>
      </c>
      <c r="AZ4" s="44" t="e">
        <f>IF(V4&lt;&gt;INDEX('BMP Records'!V:V, MATCH($A4, 'BMP Records'!$A:$A, 0)), 1, 0)</f>
        <v>#N/A</v>
      </c>
      <c r="BA4" s="44" t="e">
        <f>IF(W4&lt;&gt;INDEX('BMP Records'!W:W, MATCH($A4, 'BMP Records'!$A:$A, 0)), 1, 0)</f>
        <v>#N/A</v>
      </c>
      <c r="BB4" s="44" t="e">
        <f>IF(X4&lt;&gt;INDEX('BMP Records'!X:X, MATCH($A4, 'BMP Records'!$A:$A, 0)), 1, 0)</f>
        <v>#N/A</v>
      </c>
      <c r="BC4" s="44" t="e">
        <f>IF(Y4&lt;&gt;INDEX('BMP Records'!Y:Y, MATCH($A4, 'BMP Records'!$A:$A, 0)), 1, 0)</f>
        <v>#N/A</v>
      </c>
      <c r="BD4" s="44" t="e">
        <f>IF(Z4&lt;&gt;INDEX('BMP Records'!Z:Z, MATCH($A4, 'BMP Records'!$A:$A, 0)), 1, 0)</f>
        <v>#N/A</v>
      </c>
      <c r="BE4" s="44" t="e">
        <f>IF(AA4&lt;&gt;INDEX('BMP Records'!AA:AA, MATCH($A4, 'BMP Records'!$A:$A, 0)), 1, 0)</f>
        <v>#N/A</v>
      </c>
      <c r="BF4" s="44" t="e">
        <f>IF(AB4&lt;&gt;INDEX('BMP Records'!AB:AB, MATCH($A4, 'BMP Records'!$A:$A, 0)), 1, 0)</f>
        <v>#N/A</v>
      </c>
      <c r="BG4" s="44" t="e">
        <f>IF(AC4&lt;&gt;INDEX('BMP Records'!AC:AC, MATCH($A4, 'BMP Records'!$A:$A, 0)), 1, 0)</f>
        <v>#N/A</v>
      </c>
      <c r="BH4" s="44" t="e">
        <f>IF(AD4&lt;&gt;INDEX('BMP Records'!AD:AD, MATCH($A4, 'BMP Records'!$A:$A, 0)), 1, 0)</f>
        <v>#N/A</v>
      </c>
      <c r="BI4" s="44" t="e">
        <f>IF(AE4&lt;&gt;INDEX('BMP Records'!AE:AE, MATCH($A4, 'BMP Records'!$A:$A, 0)), 1, 0)</f>
        <v>#N/A</v>
      </c>
      <c r="BJ4" s="44" t="e">
        <f>SUM(Table124[[#This Row],[Comments]:[Comments32]])</f>
        <v>#N/A</v>
      </c>
    </row>
    <row r="5" spans="1:62" x14ac:dyDescent="0.55000000000000004">
      <c r="A5" s="15" t="s">
        <v>168</v>
      </c>
      <c r="B5" s="16" t="s">
        <v>158</v>
      </c>
      <c r="C5" s="40">
        <v>2018</v>
      </c>
      <c r="D5" s="39">
        <v>3036927</v>
      </c>
      <c r="E5" s="15">
        <v>2019</v>
      </c>
      <c r="F5" s="15">
        <v>6</v>
      </c>
      <c r="G5" s="16">
        <v>43617</v>
      </c>
      <c r="H5" s="15" t="s">
        <v>169</v>
      </c>
      <c r="I5" s="15" t="s">
        <v>170</v>
      </c>
      <c r="J5" s="15">
        <v>5</v>
      </c>
      <c r="M5" s="15">
        <v>20</v>
      </c>
      <c r="N5" s="15">
        <v>20</v>
      </c>
      <c r="O5" s="15">
        <v>0</v>
      </c>
      <c r="P5" s="15">
        <v>20</v>
      </c>
      <c r="Q5" s="15">
        <v>0</v>
      </c>
      <c r="R5" s="15">
        <v>1500</v>
      </c>
      <c r="S5" s="63">
        <v>39.566789</v>
      </c>
      <c r="T5" s="63">
        <v>-78.829680999999994</v>
      </c>
      <c r="U5" s="63" t="s">
        <v>161</v>
      </c>
      <c r="V5" s="63" t="s">
        <v>162</v>
      </c>
      <c r="W5" s="43">
        <v>43684</v>
      </c>
      <c r="X5" s="63">
        <v>2019</v>
      </c>
      <c r="Y5" s="63">
        <v>8</v>
      </c>
      <c r="Z5" s="64"/>
      <c r="AA5" s="63" t="s">
        <v>163</v>
      </c>
      <c r="AB5" s="65" t="s">
        <v>164</v>
      </c>
      <c r="AC5" s="63" t="s">
        <v>165</v>
      </c>
      <c r="AD5" s="63"/>
      <c r="AE5" s="63"/>
      <c r="AF5" s="44" t="e">
        <f>IF(B5&lt;&gt;INDEX('BMP Records'!B:B, MATCH($A5, 'BMP Records'!$A:$A, 0)), 1, 0)</f>
        <v>#N/A</v>
      </c>
      <c r="AG5" s="44" t="e">
        <f>IF(C5&lt;&gt;INDEX('BMP Records'!C:C, MATCH($A5, 'BMP Records'!$A:$A, 0)), 1, 0)</f>
        <v>#N/A</v>
      </c>
      <c r="AH5" s="44" t="e">
        <f>IF(D5&lt;&gt;INDEX('BMP Records'!D:D, MATCH($A5, 'BMP Records'!$A:$A, 0)), 1, 0)</f>
        <v>#N/A</v>
      </c>
      <c r="AI5" s="44" t="e">
        <f>IF(E5&lt;&gt;INDEX('BMP Records'!E:E, MATCH($A5, 'BMP Records'!$A:$A, 0)), 1, 0)</f>
        <v>#N/A</v>
      </c>
      <c r="AJ5" s="44" t="e">
        <f>IF(F5&lt;&gt;INDEX('BMP Records'!F:F, MATCH($A5, 'BMP Records'!$A:$A, 0)), 1, 0)</f>
        <v>#N/A</v>
      </c>
      <c r="AK5" s="44" t="e">
        <f>IF(G5&lt;&gt;INDEX('BMP Records'!G:G, MATCH($A5, 'BMP Records'!$A:$A, 0)), 1, 0)</f>
        <v>#N/A</v>
      </c>
      <c r="AL5" s="44" t="e">
        <f>IF(H5&lt;&gt;INDEX('BMP Records'!H:H, MATCH($A5, 'BMP Records'!$A:$A, 0)), 1, 0)</f>
        <v>#N/A</v>
      </c>
      <c r="AM5" s="44" t="e">
        <f>IF(I5&lt;&gt;INDEX('BMP Records'!I:I, MATCH($A5, 'BMP Records'!$A:$A, 0)), 1, 0)</f>
        <v>#N/A</v>
      </c>
      <c r="AN5" s="44" t="e">
        <f>IF(J5&lt;&gt;INDEX('BMP Records'!J:J, MATCH($A5, 'BMP Records'!$A:$A, 0)), 1, 0)</f>
        <v>#N/A</v>
      </c>
      <c r="AO5" s="44" t="e">
        <f>IF(K5&lt;&gt;INDEX('BMP Records'!K:K, MATCH($A5, 'BMP Records'!$A:$A, 0)), 1, 0)</f>
        <v>#N/A</v>
      </c>
      <c r="AP5" s="44" t="e">
        <f>IF(L5&lt;&gt;INDEX('BMP Records'!L:L, MATCH($A5, 'BMP Records'!$A:$A, 0)), 1, 0)</f>
        <v>#N/A</v>
      </c>
      <c r="AQ5" s="44" t="e">
        <f>IF(M5&lt;&gt;INDEX('BMP Records'!M:M, MATCH($A5, 'BMP Records'!$A:$A, 0)), 1, 0)</f>
        <v>#N/A</v>
      </c>
      <c r="AR5" s="44" t="e">
        <f>IF(N5&lt;&gt;INDEX('BMP Records'!N:N, MATCH($A5, 'BMP Records'!$A:$A, 0)), 1, 0)</f>
        <v>#N/A</v>
      </c>
      <c r="AS5" s="44" t="e">
        <f>IF(O5&lt;&gt;INDEX('BMP Records'!O:O, MATCH($A5, 'BMP Records'!$A:$A, 0)), 1, 0)</f>
        <v>#N/A</v>
      </c>
      <c r="AT5" s="44" t="e">
        <f>IF(P5&lt;&gt;INDEX('BMP Records'!P:P, MATCH($A5, 'BMP Records'!$A:$A, 0)), 1, 0)</f>
        <v>#N/A</v>
      </c>
      <c r="AU5" s="44" t="e">
        <f>IF(Q5&lt;&gt;INDEX('BMP Records'!Q:Q, MATCH($A5, 'BMP Records'!$A:$A, 0)), 1, 0)</f>
        <v>#N/A</v>
      </c>
      <c r="AV5" s="44" t="e">
        <f>IF(R5&lt;&gt;INDEX('BMP Records'!R:R, MATCH($A5, 'BMP Records'!$A:$A, 0)), 1, 0)</f>
        <v>#N/A</v>
      </c>
      <c r="AW5" s="44" t="e">
        <f>IF(S5&lt;&gt;INDEX('BMP Records'!S:S, MATCH($A5, 'BMP Records'!$A:$A, 0)), 1, 0)</f>
        <v>#N/A</v>
      </c>
      <c r="AX5" s="44" t="e">
        <f>IF(T5&lt;&gt;INDEX('BMP Records'!T:T, MATCH($A5, 'BMP Records'!$A:$A, 0)), 1, 0)</f>
        <v>#N/A</v>
      </c>
      <c r="AY5" s="44" t="e">
        <f>IF(U5&lt;&gt;INDEX('BMP Records'!U:U, MATCH($A5, 'BMP Records'!$A:$A, 0)), 1, 0)</f>
        <v>#N/A</v>
      </c>
      <c r="AZ5" s="44" t="e">
        <f>IF(V5&lt;&gt;INDEX('BMP Records'!V:V, MATCH($A5, 'BMP Records'!$A:$A, 0)), 1, 0)</f>
        <v>#N/A</v>
      </c>
      <c r="BA5" s="44" t="e">
        <f>IF(W5&lt;&gt;INDEX('BMP Records'!W:W, MATCH($A5, 'BMP Records'!$A:$A, 0)), 1, 0)</f>
        <v>#N/A</v>
      </c>
      <c r="BB5" s="44" t="e">
        <f>IF(X5&lt;&gt;INDEX('BMP Records'!X:X, MATCH($A5, 'BMP Records'!$A:$A, 0)), 1, 0)</f>
        <v>#N/A</v>
      </c>
      <c r="BC5" s="44" t="e">
        <f>IF(Y5&lt;&gt;INDEX('BMP Records'!Y:Y, MATCH($A5, 'BMP Records'!$A:$A, 0)), 1, 0)</f>
        <v>#N/A</v>
      </c>
      <c r="BD5" s="44" t="e">
        <f>IF(Z5&lt;&gt;INDEX('BMP Records'!Z:Z, MATCH($A5, 'BMP Records'!$A:$A, 0)), 1, 0)</f>
        <v>#N/A</v>
      </c>
      <c r="BE5" s="44" t="e">
        <f>IF(AA5&lt;&gt;INDEX('BMP Records'!AA:AA, MATCH($A5, 'BMP Records'!$A:$A, 0)), 1, 0)</f>
        <v>#N/A</v>
      </c>
      <c r="BF5" s="44" t="e">
        <f>IF(AB5&lt;&gt;INDEX('BMP Records'!AB:AB, MATCH($A5, 'BMP Records'!$A:$A, 0)), 1, 0)</f>
        <v>#N/A</v>
      </c>
      <c r="BG5" s="44" t="e">
        <f>IF(AC5&lt;&gt;INDEX('BMP Records'!AC:AC, MATCH($A5, 'BMP Records'!$A:$A, 0)), 1, 0)</f>
        <v>#N/A</v>
      </c>
      <c r="BH5" s="44" t="e">
        <f>IF(AD5&lt;&gt;INDEX('BMP Records'!AD:AD, MATCH($A5, 'BMP Records'!$A:$A, 0)), 1, 0)</f>
        <v>#N/A</v>
      </c>
      <c r="BI5" s="44" t="e">
        <f>IF(AE5&lt;&gt;INDEX('BMP Records'!AE:AE, MATCH($A5, 'BMP Records'!$A:$A, 0)), 1, 0)</f>
        <v>#N/A</v>
      </c>
      <c r="BJ5" s="62" t="e">
        <f>SUM(Table124[[#This Row],[Comments]:[Comments32]])</f>
        <v>#N/A</v>
      </c>
    </row>
    <row r="6" spans="1:62" x14ac:dyDescent="0.55000000000000004">
      <c r="A6" s="15" t="s">
        <v>171</v>
      </c>
      <c r="B6" s="16" t="s">
        <v>158</v>
      </c>
      <c r="C6" s="40">
        <v>2003</v>
      </c>
      <c r="D6" s="39">
        <v>565587</v>
      </c>
      <c r="E6" s="15">
        <v>2003</v>
      </c>
      <c r="F6" s="15">
        <v>3</v>
      </c>
      <c r="G6" s="16">
        <v>37681</v>
      </c>
      <c r="H6" s="15" t="s">
        <v>159</v>
      </c>
      <c r="I6" s="15" t="s">
        <v>172</v>
      </c>
      <c r="J6" s="15">
        <v>10</v>
      </c>
      <c r="M6" s="15">
        <v>0</v>
      </c>
      <c r="N6" s="15">
        <v>0</v>
      </c>
      <c r="O6" s="15">
        <v>71</v>
      </c>
      <c r="P6" s="15">
        <v>202</v>
      </c>
      <c r="Q6" s="15">
        <v>23.48</v>
      </c>
      <c r="S6" s="63">
        <v>39.406944439999997</v>
      </c>
      <c r="T6" s="63">
        <v>-77.992777779999997</v>
      </c>
      <c r="U6" s="63" t="s">
        <v>173</v>
      </c>
      <c r="V6" s="43" t="s">
        <v>174</v>
      </c>
      <c r="W6" s="43">
        <v>43647</v>
      </c>
      <c r="X6" s="63">
        <v>2019</v>
      </c>
      <c r="Y6" s="63">
        <v>7</v>
      </c>
      <c r="Z6" s="64">
        <v>43647</v>
      </c>
      <c r="AA6" s="63" t="s">
        <v>175</v>
      </c>
      <c r="AB6" s="65" t="s">
        <v>176</v>
      </c>
      <c r="AC6" s="63" t="s">
        <v>165</v>
      </c>
      <c r="AD6" s="63"/>
      <c r="AE6" s="63"/>
      <c r="AF6" s="44" t="e">
        <f>IF(B6&lt;&gt;INDEX('BMP Records'!B:B, MATCH($A6, 'BMP Records'!$A:$A, 0)), 1, 0)</f>
        <v>#N/A</v>
      </c>
      <c r="AG6" s="44" t="e">
        <f>IF(C6&lt;&gt;INDEX('BMP Records'!C:C, MATCH($A6, 'BMP Records'!$A:$A, 0)), 1, 0)</f>
        <v>#N/A</v>
      </c>
      <c r="AH6" s="44" t="e">
        <f>IF(D6&lt;&gt;INDEX('BMP Records'!D:D, MATCH($A6, 'BMP Records'!$A:$A, 0)), 1, 0)</f>
        <v>#N/A</v>
      </c>
      <c r="AI6" s="44" t="e">
        <f>IF(E6&lt;&gt;INDEX('BMP Records'!E:E, MATCH($A6, 'BMP Records'!$A:$A, 0)), 1, 0)</f>
        <v>#N/A</v>
      </c>
      <c r="AJ6" s="44" t="e">
        <f>IF(F6&lt;&gt;INDEX('BMP Records'!F:F, MATCH($A6, 'BMP Records'!$A:$A, 0)), 1, 0)</f>
        <v>#N/A</v>
      </c>
      <c r="AK6" s="44" t="e">
        <f>IF(G6&lt;&gt;INDEX('BMP Records'!G:G, MATCH($A6, 'BMP Records'!$A:$A, 0)), 1, 0)</f>
        <v>#N/A</v>
      </c>
      <c r="AL6" s="44" t="e">
        <f>IF(H6&lt;&gt;INDEX('BMP Records'!H:H, MATCH($A6, 'BMP Records'!$A:$A, 0)), 1, 0)</f>
        <v>#N/A</v>
      </c>
      <c r="AM6" s="44" t="e">
        <f>IF(I6&lt;&gt;INDEX('BMP Records'!I:I, MATCH($A6, 'BMP Records'!$A:$A, 0)), 1, 0)</f>
        <v>#N/A</v>
      </c>
      <c r="AN6" s="44" t="e">
        <f>IF(J6&lt;&gt;INDEX('BMP Records'!J:J, MATCH($A6, 'BMP Records'!$A:$A, 0)), 1, 0)</f>
        <v>#N/A</v>
      </c>
      <c r="AO6" s="44" t="e">
        <f>IF(K6&lt;&gt;INDEX('BMP Records'!K:K, MATCH($A6, 'BMP Records'!$A:$A, 0)), 1, 0)</f>
        <v>#N/A</v>
      </c>
      <c r="AP6" s="44" t="e">
        <f>IF(L6&lt;&gt;INDEX('BMP Records'!L:L, MATCH($A6, 'BMP Records'!$A:$A, 0)), 1, 0)</f>
        <v>#N/A</v>
      </c>
      <c r="AQ6" s="44" t="e">
        <f>IF(M6&lt;&gt;INDEX('BMP Records'!M:M, MATCH($A6, 'BMP Records'!$A:$A, 0)), 1, 0)</f>
        <v>#N/A</v>
      </c>
      <c r="AR6" s="44" t="e">
        <f>IF(N6&lt;&gt;INDEX('BMP Records'!N:N, MATCH($A6, 'BMP Records'!$A:$A, 0)), 1, 0)</f>
        <v>#N/A</v>
      </c>
      <c r="AS6" s="44" t="e">
        <f>IF(O6&lt;&gt;INDEX('BMP Records'!O:O, MATCH($A6, 'BMP Records'!$A:$A, 0)), 1, 0)</f>
        <v>#N/A</v>
      </c>
      <c r="AT6" s="44" t="e">
        <f>IF(P6&lt;&gt;INDEX('BMP Records'!P:P, MATCH($A6, 'BMP Records'!$A:$A, 0)), 1, 0)</f>
        <v>#N/A</v>
      </c>
      <c r="AU6" s="44" t="e">
        <f>IF(Q6&lt;&gt;INDEX('BMP Records'!Q:Q, MATCH($A6, 'BMP Records'!$A:$A, 0)), 1, 0)</f>
        <v>#N/A</v>
      </c>
      <c r="AV6" s="44" t="e">
        <f>IF(R6&lt;&gt;INDEX('BMP Records'!R:R, MATCH($A6, 'BMP Records'!$A:$A, 0)), 1, 0)</f>
        <v>#N/A</v>
      </c>
      <c r="AW6" s="44" t="e">
        <f>IF(S6&lt;&gt;INDEX('BMP Records'!S:S, MATCH($A6, 'BMP Records'!$A:$A, 0)), 1, 0)</f>
        <v>#N/A</v>
      </c>
      <c r="AX6" s="44" t="e">
        <f>IF(T6&lt;&gt;INDEX('BMP Records'!T:T, MATCH($A6, 'BMP Records'!$A:$A, 0)), 1, 0)</f>
        <v>#N/A</v>
      </c>
      <c r="AY6" s="44" t="e">
        <f>IF(U6&lt;&gt;INDEX('BMP Records'!U:U, MATCH($A6, 'BMP Records'!$A:$A, 0)), 1, 0)</f>
        <v>#N/A</v>
      </c>
      <c r="AZ6" s="44" t="e">
        <f>IF(V6&lt;&gt;INDEX('BMP Records'!V:V, MATCH($A6, 'BMP Records'!$A:$A, 0)), 1, 0)</f>
        <v>#N/A</v>
      </c>
      <c r="BA6" s="44" t="e">
        <f>IF(W6&lt;&gt;INDEX('BMP Records'!W:W, MATCH($A6, 'BMP Records'!$A:$A, 0)), 1, 0)</f>
        <v>#N/A</v>
      </c>
      <c r="BB6" s="44" t="e">
        <f>IF(X6&lt;&gt;INDEX('BMP Records'!X:X, MATCH($A6, 'BMP Records'!$A:$A, 0)), 1, 0)</f>
        <v>#N/A</v>
      </c>
      <c r="BC6" s="44" t="e">
        <f>IF(Y6&lt;&gt;INDEX('BMP Records'!Y:Y, MATCH($A6, 'BMP Records'!$A:$A, 0)), 1, 0)</f>
        <v>#N/A</v>
      </c>
      <c r="BD6" s="44" t="e">
        <f>IF(Z6&lt;&gt;INDEX('BMP Records'!Z:Z, MATCH($A6, 'BMP Records'!$A:$A, 0)), 1, 0)</f>
        <v>#N/A</v>
      </c>
      <c r="BE6" s="44" t="e">
        <f>IF(AA6&lt;&gt;INDEX('BMP Records'!AA:AA, MATCH($A6, 'BMP Records'!$A:$A, 0)), 1, 0)</f>
        <v>#N/A</v>
      </c>
      <c r="BF6" s="44" t="e">
        <f>IF(AB6&lt;&gt;INDEX('BMP Records'!AB:AB, MATCH($A6, 'BMP Records'!$A:$A, 0)), 1, 0)</f>
        <v>#N/A</v>
      </c>
      <c r="BG6" s="44" t="e">
        <f>IF(AC6&lt;&gt;INDEX('BMP Records'!AC:AC, MATCH($A6, 'BMP Records'!$A:$A, 0)), 1, 0)</f>
        <v>#N/A</v>
      </c>
      <c r="BH6" s="44" t="e">
        <f>IF(AD6&lt;&gt;INDEX('BMP Records'!AD:AD, MATCH($A6, 'BMP Records'!$A:$A, 0)), 1, 0)</f>
        <v>#N/A</v>
      </c>
      <c r="BI6" s="44" t="e">
        <f>IF(AE6&lt;&gt;INDEX('BMP Records'!AE:AE, MATCH($A6, 'BMP Records'!$A:$A, 0)), 1, 0)</f>
        <v>#N/A</v>
      </c>
      <c r="BJ6" s="62" t="e">
        <f>SUM(Table124[[#This Row],[Comments]:[Comments32]])</f>
        <v>#N/A</v>
      </c>
    </row>
    <row r="7" spans="1:62" x14ac:dyDescent="0.55000000000000004">
      <c r="A7" s="15" t="s">
        <v>177</v>
      </c>
      <c r="B7" s="16" t="s">
        <v>158</v>
      </c>
      <c r="C7" s="40">
        <v>2010</v>
      </c>
      <c r="D7" s="39">
        <v>350000</v>
      </c>
      <c r="E7" s="15">
        <v>2010</v>
      </c>
      <c r="F7" s="15">
        <v>2</v>
      </c>
      <c r="G7" s="16">
        <v>40210</v>
      </c>
      <c r="H7" s="15" t="s">
        <v>169</v>
      </c>
      <c r="I7" s="15" t="s">
        <v>172</v>
      </c>
      <c r="J7" s="15">
        <v>10</v>
      </c>
      <c r="M7" s="15">
        <v>0</v>
      </c>
      <c r="N7" s="15">
        <v>0</v>
      </c>
      <c r="O7" s="15">
        <v>0</v>
      </c>
      <c r="P7" s="15">
        <v>4</v>
      </c>
      <c r="Q7" s="15">
        <v>0</v>
      </c>
      <c r="S7" s="63">
        <v>39.406944439999997</v>
      </c>
      <c r="T7" s="87">
        <v>-77.992777779999997</v>
      </c>
      <c r="U7" s="63" t="s">
        <v>173</v>
      </c>
      <c r="V7" s="43" t="s">
        <v>174</v>
      </c>
      <c r="W7" s="64"/>
      <c r="X7" s="87" t="s">
        <v>173</v>
      </c>
      <c r="Y7" s="63" t="s">
        <v>173</v>
      </c>
      <c r="Z7" s="64"/>
      <c r="AA7" s="65" t="s">
        <v>175</v>
      </c>
      <c r="AB7" s="63" t="s">
        <v>176</v>
      </c>
      <c r="AC7" s="63" t="s">
        <v>165</v>
      </c>
      <c r="AD7" s="63"/>
      <c r="AE7" s="88"/>
      <c r="AF7" s="44" t="e">
        <f>IF(B7&lt;&gt;INDEX('BMP Records'!B:B, MATCH($A7, 'BMP Records'!$A:$A, 0)), 1, 0)</f>
        <v>#N/A</v>
      </c>
      <c r="AG7" s="44" t="e">
        <f>IF(C7&lt;&gt;INDEX('BMP Records'!C:C, MATCH($A7, 'BMP Records'!$A:$A, 0)), 1, 0)</f>
        <v>#N/A</v>
      </c>
      <c r="AH7" s="44" t="e">
        <f>IF(D7&lt;&gt;INDEX('BMP Records'!D:D, MATCH($A7, 'BMP Records'!$A:$A, 0)), 1, 0)</f>
        <v>#N/A</v>
      </c>
      <c r="AI7" s="44" t="e">
        <f>IF(E7&lt;&gt;INDEX('BMP Records'!E:E, MATCH($A7, 'BMP Records'!$A:$A, 0)), 1, 0)</f>
        <v>#N/A</v>
      </c>
      <c r="AJ7" s="44" t="e">
        <f>IF(F7&lt;&gt;INDEX('BMP Records'!F:F, MATCH($A7, 'BMP Records'!$A:$A, 0)), 1, 0)</f>
        <v>#N/A</v>
      </c>
      <c r="AK7" s="44" t="e">
        <f>IF(G7&lt;&gt;INDEX('BMP Records'!G:G, MATCH($A7, 'BMP Records'!$A:$A, 0)), 1, 0)</f>
        <v>#N/A</v>
      </c>
      <c r="AL7" s="44" t="e">
        <f>IF(H7&lt;&gt;INDEX('BMP Records'!H:H, MATCH($A7, 'BMP Records'!$A:$A, 0)), 1, 0)</f>
        <v>#N/A</v>
      </c>
      <c r="AM7" s="44" t="e">
        <f>IF(I7&lt;&gt;INDEX('BMP Records'!I:I, MATCH($A7, 'BMP Records'!$A:$A, 0)), 1, 0)</f>
        <v>#N/A</v>
      </c>
      <c r="AN7" s="44" t="e">
        <f>IF(J7&lt;&gt;INDEX('BMP Records'!J:J, MATCH($A7, 'BMP Records'!$A:$A, 0)), 1, 0)</f>
        <v>#N/A</v>
      </c>
      <c r="AO7" s="44" t="e">
        <f>IF(K7&lt;&gt;INDEX('BMP Records'!K:K, MATCH($A7, 'BMP Records'!$A:$A, 0)), 1, 0)</f>
        <v>#N/A</v>
      </c>
      <c r="AP7" s="44" t="e">
        <f>IF(L7&lt;&gt;INDEX('BMP Records'!L:L, MATCH($A7, 'BMP Records'!$A:$A, 0)), 1, 0)</f>
        <v>#N/A</v>
      </c>
      <c r="AQ7" s="44" t="e">
        <f>IF(M7&lt;&gt;INDEX('BMP Records'!M:M, MATCH($A7, 'BMP Records'!$A:$A, 0)), 1, 0)</f>
        <v>#N/A</v>
      </c>
      <c r="AR7" s="44" t="e">
        <f>IF(N7&lt;&gt;INDEX('BMP Records'!N:N, MATCH($A7, 'BMP Records'!$A:$A, 0)), 1, 0)</f>
        <v>#N/A</v>
      </c>
      <c r="AS7" s="44" t="e">
        <f>IF(O7&lt;&gt;INDEX('BMP Records'!O:O, MATCH($A7, 'BMP Records'!$A:$A, 0)), 1, 0)</f>
        <v>#N/A</v>
      </c>
      <c r="AT7" s="44" t="e">
        <f>IF(P7&lt;&gt;INDEX('BMP Records'!P:P, MATCH($A7, 'BMP Records'!$A:$A, 0)), 1, 0)</f>
        <v>#N/A</v>
      </c>
      <c r="AU7" s="44" t="e">
        <f>IF(Q7&lt;&gt;INDEX('BMP Records'!Q:Q, MATCH($A7, 'BMP Records'!$A:$A, 0)), 1, 0)</f>
        <v>#N/A</v>
      </c>
      <c r="AV7" s="44" t="e">
        <f>IF(R7&lt;&gt;INDEX('BMP Records'!R:R, MATCH($A7, 'BMP Records'!$A:$A, 0)), 1, 0)</f>
        <v>#N/A</v>
      </c>
      <c r="AW7" s="44" t="e">
        <f>IF(S7&lt;&gt;INDEX('BMP Records'!S:S, MATCH($A7, 'BMP Records'!$A:$A, 0)), 1, 0)</f>
        <v>#N/A</v>
      </c>
      <c r="AX7" s="44" t="e">
        <f>IF(T7&lt;&gt;INDEX('BMP Records'!T:T, MATCH($A7, 'BMP Records'!$A:$A, 0)), 1, 0)</f>
        <v>#N/A</v>
      </c>
      <c r="AY7" s="44" t="e">
        <f>IF(U7&lt;&gt;INDEX('BMP Records'!U:U, MATCH($A7, 'BMP Records'!$A:$A, 0)), 1, 0)</f>
        <v>#N/A</v>
      </c>
      <c r="AZ7" s="44" t="e">
        <f>IF(V7&lt;&gt;INDEX('BMP Records'!V:V, MATCH($A7, 'BMP Records'!$A:$A, 0)), 1, 0)</f>
        <v>#N/A</v>
      </c>
      <c r="BA7" s="44" t="e">
        <f>IF(W7&lt;&gt;INDEX('BMP Records'!W:W, MATCH($A7, 'BMP Records'!$A:$A, 0)), 1, 0)</f>
        <v>#N/A</v>
      </c>
      <c r="BB7" s="44" t="e">
        <f>IF(X7&lt;&gt;INDEX('BMP Records'!X:X, MATCH($A7, 'BMP Records'!$A:$A, 0)), 1, 0)</f>
        <v>#N/A</v>
      </c>
      <c r="BC7" s="44" t="e">
        <f>IF(Y7&lt;&gt;INDEX('BMP Records'!Y:Y, MATCH($A7, 'BMP Records'!$A:$A, 0)), 1, 0)</f>
        <v>#N/A</v>
      </c>
      <c r="BD7" s="44" t="e">
        <f>IF(Z7&lt;&gt;INDEX('BMP Records'!Z:Z, MATCH($A7, 'BMP Records'!$A:$A, 0)), 1, 0)</f>
        <v>#N/A</v>
      </c>
      <c r="BE7" s="44" t="e">
        <f>IF(AA7&lt;&gt;INDEX('BMP Records'!AA:AA, MATCH($A7, 'BMP Records'!$A:$A, 0)), 1, 0)</f>
        <v>#N/A</v>
      </c>
      <c r="BF7" s="44" t="e">
        <f>IF(AB7&lt;&gt;INDEX('BMP Records'!AB:AB, MATCH($A7, 'BMP Records'!$A:$A, 0)), 1, 0)</f>
        <v>#N/A</v>
      </c>
      <c r="BG7" s="44" t="e">
        <f>IF(AC7&lt;&gt;INDEX('BMP Records'!AC:AC, MATCH($A7, 'BMP Records'!$A:$A, 0)), 1, 0)</f>
        <v>#N/A</v>
      </c>
      <c r="BH7" s="44" t="e">
        <f>IF(AD7&lt;&gt;INDEX('BMP Records'!AD:AD, MATCH($A7, 'BMP Records'!$A:$A, 0)), 1, 0)</f>
        <v>#N/A</v>
      </c>
      <c r="BI7" s="44" t="e">
        <f>IF(AE7&lt;&gt;INDEX('BMP Records'!AE:AE, MATCH($A7, 'BMP Records'!$A:$A, 0)), 1, 0)</f>
        <v>#N/A</v>
      </c>
      <c r="BJ7" s="62" t="e">
        <f>SUM(Table124[[#This Row],[Comments]:[Comments32]])</f>
        <v>#N/A</v>
      </c>
    </row>
    <row r="8" spans="1:62" x14ac:dyDescent="0.55000000000000004">
      <c r="A8" s="15" t="s">
        <v>178</v>
      </c>
      <c r="B8" s="16" t="s">
        <v>158</v>
      </c>
      <c r="C8" s="40">
        <v>2006</v>
      </c>
      <c r="D8" s="39">
        <v>200000</v>
      </c>
      <c r="E8" s="15">
        <v>2006</v>
      </c>
      <c r="F8" s="15">
        <v>1</v>
      </c>
      <c r="G8" s="16">
        <v>38718</v>
      </c>
      <c r="H8" s="15" t="s">
        <v>179</v>
      </c>
      <c r="I8" s="15" t="s">
        <v>180</v>
      </c>
      <c r="J8" s="15">
        <v>1</v>
      </c>
      <c r="M8" s="15">
        <v>5</v>
      </c>
      <c r="N8" s="15">
        <v>5</v>
      </c>
      <c r="O8" s="15">
        <v>0</v>
      </c>
      <c r="P8" s="15">
        <v>5</v>
      </c>
      <c r="Q8" s="15">
        <v>0</v>
      </c>
      <c r="R8" s="15">
        <v>5</v>
      </c>
      <c r="S8" s="63">
        <v>39.406944439999997</v>
      </c>
      <c r="T8" s="87">
        <v>-77.992777779999997</v>
      </c>
      <c r="U8" s="63" t="s">
        <v>173</v>
      </c>
      <c r="V8" s="43" t="s">
        <v>174</v>
      </c>
      <c r="W8" s="64"/>
      <c r="X8" s="87" t="s">
        <v>173</v>
      </c>
      <c r="Y8" s="63" t="s">
        <v>173</v>
      </c>
      <c r="Z8" s="64"/>
      <c r="AA8" s="65" t="s">
        <v>175</v>
      </c>
      <c r="AB8" s="63" t="s">
        <v>176</v>
      </c>
      <c r="AC8" s="63" t="s">
        <v>165</v>
      </c>
      <c r="AD8" s="63"/>
      <c r="AE8" s="88"/>
      <c r="AF8" s="44" t="e">
        <f>IF(B8&lt;&gt;INDEX('BMP Records'!B:B, MATCH($A8, 'BMP Records'!$A:$A, 0)), 1, 0)</f>
        <v>#N/A</v>
      </c>
      <c r="AG8" s="44" t="e">
        <f>IF(C8&lt;&gt;INDEX('BMP Records'!C:C, MATCH($A8, 'BMP Records'!$A:$A, 0)), 1, 0)</f>
        <v>#N/A</v>
      </c>
      <c r="AH8" s="44" t="e">
        <f>IF(D8&lt;&gt;INDEX('BMP Records'!D:D, MATCH($A8, 'BMP Records'!$A:$A, 0)), 1, 0)</f>
        <v>#N/A</v>
      </c>
      <c r="AI8" s="44" t="e">
        <f>IF(E8&lt;&gt;INDEX('BMP Records'!E:E, MATCH($A8, 'BMP Records'!$A:$A, 0)), 1, 0)</f>
        <v>#N/A</v>
      </c>
      <c r="AJ8" s="44" t="e">
        <f>IF(F8&lt;&gt;INDEX('BMP Records'!F:F, MATCH($A8, 'BMP Records'!$A:$A, 0)), 1, 0)</f>
        <v>#N/A</v>
      </c>
      <c r="AK8" s="44" t="e">
        <f>IF(G8&lt;&gt;INDEX('BMP Records'!G:G, MATCH($A8, 'BMP Records'!$A:$A, 0)), 1, 0)</f>
        <v>#N/A</v>
      </c>
      <c r="AL8" s="44" t="e">
        <f>IF(H8&lt;&gt;INDEX('BMP Records'!H:H, MATCH($A8, 'BMP Records'!$A:$A, 0)), 1, 0)</f>
        <v>#N/A</v>
      </c>
      <c r="AM8" s="44" t="e">
        <f>IF(I8&lt;&gt;INDEX('BMP Records'!I:I, MATCH($A8, 'BMP Records'!$A:$A, 0)), 1, 0)</f>
        <v>#N/A</v>
      </c>
      <c r="AN8" s="44" t="e">
        <f>IF(J8&lt;&gt;INDEX('BMP Records'!J:J, MATCH($A8, 'BMP Records'!$A:$A, 0)), 1, 0)</f>
        <v>#N/A</v>
      </c>
      <c r="AO8" s="44" t="e">
        <f>IF(K8&lt;&gt;INDEX('BMP Records'!K:K, MATCH($A8, 'BMP Records'!$A:$A, 0)), 1, 0)</f>
        <v>#N/A</v>
      </c>
      <c r="AP8" s="44" t="e">
        <f>IF(L8&lt;&gt;INDEX('BMP Records'!L:L, MATCH($A8, 'BMP Records'!$A:$A, 0)), 1, 0)</f>
        <v>#N/A</v>
      </c>
      <c r="AQ8" s="44" t="e">
        <f>IF(M8&lt;&gt;INDEX('BMP Records'!M:M, MATCH($A8, 'BMP Records'!$A:$A, 0)), 1, 0)</f>
        <v>#N/A</v>
      </c>
      <c r="AR8" s="44" t="e">
        <f>IF(N8&lt;&gt;INDEX('BMP Records'!N:N, MATCH($A8, 'BMP Records'!$A:$A, 0)), 1, 0)</f>
        <v>#N/A</v>
      </c>
      <c r="AS8" s="44" t="e">
        <f>IF(O8&lt;&gt;INDEX('BMP Records'!O:O, MATCH($A8, 'BMP Records'!$A:$A, 0)), 1, 0)</f>
        <v>#N/A</v>
      </c>
      <c r="AT8" s="44" t="e">
        <f>IF(P8&lt;&gt;INDEX('BMP Records'!P:P, MATCH($A8, 'BMP Records'!$A:$A, 0)), 1, 0)</f>
        <v>#N/A</v>
      </c>
      <c r="AU8" s="44" t="e">
        <f>IF(Q8&lt;&gt;INDEX('BMP Records'!Q:Q, MATCH($A8, 'BMP Records'!$A:$A, 0)), 1, 0)</f>
        <v>#N/A</v>
      </c>
      <c r="AV8" s="44" t="e">
        <f>IF(R8&lt;&gt;INDEX('BMP Records'!R:R, MATCH($A8, 'BMP Records'!$A:$A, 0)), 1, 0)</f>
        <v>#N/A</v>
      </c>
      <c r="AW8" s="44" t="e">
        <f>IF(S8&lt;&gt;INDEX('BMP Records'!S:S, MATCH($A8, 'BMP Records'!$A:$A, 0)), 1, 0)</f>
        <v>#N/A</v>
      </c>
      <c r="AX8" s="44" t="e">
        <f>IF(T8&lt;&gt;INDEX('BMP Records'!T:T, MATCH($A8, 'BMP Records'!$A:$A, 0)), 1, 0)</f>
        <v>#N/A</v>
      </c>
      <c r="AY8" s="44" t="e">
        <f>IF(U8&lt;&gt;INDEX('BMP Records'!U:U, MATCH($A8, 'BMP Records'!$A:$A, 0)), 1, 0)</f>
        <v>#N/A</v>
      </c>
      <c r="AZ8" s="44" t="e">
        <f>IF(V8&lt;&gt;INDEX('BMP Records'!V:V, MATCH($A8, 'BMP Records'!$A:$A, 0)), 1, 0)</f>
        <v>#N/A</v>
      </c>
      <c r="BA8" s="44" t="e">
        <f>IF(W8&lt;&gt;INDEX('BMP Records'!W:W, MATCH($A8, 'BMP Records'!$A:$A, 0)), 1, 0)</f>
        <v>#N/A</v>
      </c>
      <c r="BB8" s="44" t="e">
        <f>IF(X8&lt;&gt;INDEX('BMP Records'!X:X, MATCH($A8, 'BMP Records'!$A:$A, 0)), 1, 0)</f>
        <v>#N/A</v>
      </c>
      <c r="BC8" s="44" t="e">
        <f>IF(Y8&lt;&gt;INDEX('BMP Records'!Y:Y, MATCH($A8, 'BMP Records'!$A:$A, 0)), 1, 0)</f>
        <v>#N/A</v>
      </c>
      <c r="BD8" s="44" t="e">
        <f>IF(Z8&lt;&gt;INDEX('BMP Records'!Z:Z, MATCH($A8, 'BMP Records'!$A:$A, 0)), 1, 0)</f>
        <v>#N/A</v>
      </c>
      <c r="BE8" s="44" t="e">
        <f>IF(AA8&lt;&gt;INDEX('BMP Records'!AA:AA, MATCH($A8, 'BMP Records'!$A:$A, 0)), 1, 0)</f>
        <v>#N/A</v>
      </c>
      <c r="BF8" s="44" t="e">
        <f>IF(AB8&lt;&gt;INDEX('BMP Records'!AB:AB, MATCH($A8, 'BMP Records'!$A:$A, 0)), 1, 0)</f>
        <v>#N/A</v>
      </c>
      <c r="BG8" s="44" t="e">
        <f>IF(AC8&lt;&gt;INDEX('BMP Records'!AC:AC, MATCH($A8, 'BMP Records'!$A:$A, 0)), 1, 0)</f>
        <v>#N/A</v>
      </c>
      <c r="BH8" s="44" t="e">
        <f>IF(AD8&lt;&gt;INDEX('BMP Records'!AD:AD, MATCH($A8, 'BMP Records'!$A:$A, 0)), 1, 0)</f>
        <v>#N/A</v>
      </c>
      <c r="BI8" s="44" t="e">
        <f>IF(AE8&lt;&gt;INDEX('BMP Records'!AE:AE, MATCH($A8, 'BMP Records'!$A:$A, 0)), 1, 0)</f>
        <v>#N/A</v>
      </c>
      <c r="BJ8" s="62" t="e">
        <f>SUM(Table124[[#This Row],[Comments]:[Comments32]])</f>
        <v>#N/A</v>
      </c>
    </row>
    <row r="9" spans="1:62" x14ac:dyDescent="0.55000000000000004">
      <c r="A9" s="15" t="s">
        <v>181</v>
      </c>
      <c r="B9" s="16" t="s">
        <v>182</v>
      </c>
      <c r="C9" s="40">
        <v>2020</v>
      </c>
      <c r="D9" s="39">
        <v>1000</v>
      </c>
      <c r="E9" s="15">
        <v>2020</v>
      </c>
      <c r="F9" s="15">
        <v>1</v>
      </c>
      <c r="G9" s="16">
        <v>43831</v>
      </c>
      <c r="H9" s="15" t="s">
        <v>179</v>
      </c>
      <c r="I9" s="15" t="s">
        <v>180</v>
      </c>
      <c r="J9" s="15">
        <v>1</v>
      </c>
      <c r="M9" s="15">
        <v>5</v>
      </c>
      <c r="N9" s="15">
        <v>5</v>
      </c>
      <c r="O9" s="15">
        <v>0</v>
      </c>
      <c r="P9" s="15">
        <v>5</v>
      </c>
      <c r="Q9" s="15">
        <v>0</v>
      </c>
      <c r="R9" s="15">
        <v>5</v>
      </c>
      <c r="S9" s="63">
        <v>39.406944439999997</v>
      </c>
      <c r="T9" s="87">
        <v>-77.992777779999997</v>
      </c>
      <c r="U9" s="63" t="s">
        <v>173</v>
      </c>
      <c r="V9" s="43" t="s">
        <v>174</v>
      </c>
      <c r="W9" s="64"/>
      <c r="X9" s="87" t="s">
        <v>173</v>
      </c>
      <c r="Y9" s="63" t="s">
        <v>173</v>
      </c>
      <c r="Z9" s="64"/>
      <c r="AA9" s="65" t="s">
        <v>175</v>
      </c>
      <c r="AB9" s="63" t="s">
        <v>176</v>
      </c>
      <c r="AC9" s="63" t="s">
        <v>165</v>
      </c>
      <c r="AD9" s="63"/>
      <c r="AE9" s="88"/>
      <c r="AF9" s="44" t="e">
        <f>IF(B9&lt;&gt;INDEX('BMP Records'!B:B, MATCH($A9, 'BMP Records'!$A:$A, 0)), 1, 0)</f>
        <v>#N/A</v>
      </c>
      <c r="AG9" s="44" t="e">
        <f>IF(C9&lt;&gt;INDEX('BMP Records'!C:C, MATCH($A9, 'BMP Records'!$A:$A, 0)), 1, 0)</f>
        <v>#N/A</v>
      </c>
      <c r="AH9" s="44" t="e">
        <f>IF(D9&lt;&gt;INDEX('BMP Records'!D:D, MATCH($A9, 'BMP Records'!$A:$A, 0)), 1, 0)</f>
        <v>#N/A</v>
      </c>
      <c r="AI9" s="44" t="e">
        <f>IF(E9&lt;&gt;INDEX('BMP Records'!E:E, MATCH($A9, 'BMP Records'!$A:$A, 0)), 1, 0)</f>
        <v>#N/A</v>
      </c>
      <c r="AJ9" s="44" t="e">
        <f>IF(F9&lt;&gt;INDEX('BMP Records'!F:F, MATCH($A9, 'BMP Records'!$A:$A, 0)), 1, 0)</f>
        <v>#N/A</v>
      </c>
      <c r="AK9" s="44" t="e">
        <f>IF(G9&lt;&gt;INDEX('BMP Records'!G:G, MATCH($A9, 'BMP Records'!$A:$A, 0)), 1, 0)</f>
        <v>#N/A</v>
      </c>
      <c r="AL9" s="44" t="e">
        <f>IF(H9&lt;&gt;INDEX('BMP Records'!H:H, MATCH($A9, 'BMP Records'!$A:$A, 0)), 1, 0)</f>
        <v>#N/A</v>
      </c>
      <c r="AM9" s="44" t="e">
        <f>IF(I9&lt;&gt;INDEX('BMP Records'!I:I, MATCH($A9, 'BMP Records'!$A:$A, 0)), 1, 0)</f>
        <v>#N/A</v>
      </c>
      <c r="AN9" s="44" t="e">
        <f>IF(J9&lt;&gt;INDEX('BMP Records'!J:J, MATCH($A9, 'BMP Records'!$A:$A, 0)), 1, 0)</f>
        <v>#N/A</v>
      </c>
      <c r="AO9" s="44" t="e">
        <f>IF(K9&lt;&gt;INDEX('BMP Records'!K:K, MATCH($A9, 'BMP Records'!$A:$A, 0)), 1, 0)</f>
        <v>#N/A</v>
      </c>
      <c r="AP9" s="44" t="e">
        <f>IF(L9&lt;&gt;INDEX('BMP Records'!L:L, MATCH($A9, 'BMP Records'!$A:$A, 0)), 1, 0)</f>
        <v>#N/A</v>
      </c>
      <c r="AQ9" s="44" t="e">
        <f>IF(M9&lt;&gt;INDEX('BMP Records'!M:M, MATCH($A9, 'BMP Records'!$A:$A, 0)), 1, 0)</f>
        <v>#N/A</v>
      </c>
      <c r="AR9" s="44" t="e">
        <f>IF(N9&lt;&gt;INDEX('BMP Records'!N:N, MATCH($A9, 'BMP Records'!$A:$A, 0)), 1, 0)</f>
        <v>#N/A</v>
      </c>
      <c r="AS9" s="44" t="e">
        <f>IF(O9&lt;&gt;INDEX('BMP Records'!O:O, MATCH($A9, 'BMP Records'!$A:$A, 0)), 1, 0)</f>
        <v>#N/A</v>
      </c>
      <c r="AT9" s="44" t="e">
        <f>IF(P9&lt;&gt;INDEX('BMP Records'!P:P, MATCH($A9, 'BMP Records'!$A:$A, 0)), 1, 0)</f>
        <v>#N/A</v>
      </c>
      <c r="AU9" s="44" t="e">
        <f>IF(Q9&lt;&gt;INDEX('BMP Records'!Q:Q, MATCH($A9, 'BMP Records'!$A:$A, 0)), 1, 0)</f>
        <v>#N/A</v>
      </c>
      <c r="AV9" s="44" t="e">
        <f>IF(R9&lt;&gt;INDEX('BMP Records'!R:R, MATCH($A9, 'BMP Records'!$A:$A, 0)), 1, 0)</f>
        <v>#N/A</v>
      </c>
      <c r="AW9" s="44" t="e">
        <f>IF(S9&lt;&gt;INDEX('BMP Records'!S:S, MATCH($A9, 'BMP Records'!$A:$A, 0)), 1, 0)</f>
        <v>#N/A</v>
      </c>
      <c r="AX9" s="44" t="e">
        <f>IF(T9&lt;&gt;INDEX('BMP Records'!T:T, MATCH($A9, 'BMP Records'!$A:$A, 0)), 1, 0)</f>
        <v>#N/A</v>
      </c>
      <c r="AY9" s="44" t="e">
        <f>IF(U9&lt;&gt;INDEX('BMP Records'!U:U, MATCH($A9, 'BMP Records'!$A:$A, 0)), 1, 0)</f>
        <v>#N/A</v>
      </c>
      <c r="AZ9" s="44" t="e">
        <f>IF(V9&lt;&gt;INDEX('BMP Records'!V:V, MATCH($A9, 'BMP Records'!$A:$A, 0)), 1, 0)</f>
        <v>#N/A</v>
      </c>
      <c r="BA9" s="44" t="e">
        <f>IF(W9&lt;&gt;INDEX('BMP Records'!W:W, MATCH($A9, 'BMP Records'!$A:$A, 0)), 1, 0)</f>
        <v>#N/A</v>
      </c>
      <c r="BB9" s="44" t="e">
        <f>IF(X9&lt;&gt;INDEX('BMP Records'!X:X, MATCH($A9, 'BMP Records'!$A:$A, 0)), 1, 0)</f>
        <v>#N/A</v>
      </c>
      <c r="BC9" s="44" t="e">
        <f>IF(Y9&lt;&gt;INDEX('BMP Records'!Y:Y, MATCH($A9, 'BMP Records'!$A:$A, 0)), 1, 0)</f>
        <v>#N/A</v>
      </c>
      <c r="BD9" s="44" t="e">
        <f>IF(Z9&lt;&gt;INDEX('BMP Records'!Z:Z, MATCH($A9, 'BMP Records'!$A:$A, 0)), 1, 0)</f>
        <v>#N/A</v>
      </c>
      <c r="BE9" s="44" t="e">
        <f>IF(AA9&lt;&gt;INDEX('BMP Records'!AA:AA, MATCH($A9, 'BMP Records'!$A:$A, 0)), 1, 0)</f>
        <v>#N/A</v>
      </c>
      <c r="BF9" s="44" t="e">
        <f>IF(AB9&lt;&gt;INDEX('BMP Records'!AB:AB, MATCH($A9, 'BMP Records'!$A:$A, 0)), 1, 0)</f>
        <v>#N/A</v>
      </c>
      <c r="BG9" s="44" t="e">
        <f>IF(AC9&lt;&gt;INDEX('BMP Records'!AC:AC, MATCH($A9, 'BMP Records'!$A:$A, 0)), 1, 0)</f>
        <v>#N/A</v>
      </c>
      <c r="BH9" s="44" t="e">
        <f>IF(AD9&lt;&gt;INDEX('BMP Records'!AD:AD, MATCH($A9, 'BMP Records'!$A:$A, 0)), 1, 0)</f>
        <v>#N/A</v>
      </c>
      <c r="BI9" s="44" t="e">
        <f>IF(AE9&lt;&gt;INDEX('BMP Records'!AE:AE, MATCH($A9, 'BMP Records'!$A:$A, 0)), 1, 0)</f>
        <v>#N/A</v>
      </c>
      <c r="BJ9" s="62" t="e">
        <f>SUM(Table124[[#This Row],[Comments]:[Comments32]])</f>
        <v>#N/A</v>
      </c>
    </row>
    <row r="10" spans="1:62" x14ac:dyDescent="0.55000000000000004">
      <c r="A10" s="15" t="s">
        <v>183</v>
      </c>
      <c r="B10" s="16" t="s">
        <v>184</v>
      </c>
      <c r="C10" s="40">
        <v>2022</v>
      </c>
      <c r="D10" s="39">
        <v>1000</v>
      </c>
      <c r="E10" s="15">
        <v>2022</v>
      </c>
      <c r="F10" s="15">
        <v>1</v>
      </c>
      <c r="G10" s="16">
        <v>44562</v>
      </c>
      <c r="H10" s="15" t="s">
        <v>179</v>
      </c>
      <c r="I10" s="15" t="s">
        <v>180</v>
      </c>
      <c r="J10" s="15">
        <v>1</v>
      </c>
      <c r="M10" s="15">
        <v>5</v>
      </c>
      <c r="N10" s="15">
        <v>5</v>
      </c>
      <c r="O10" s="15">
        <v>0</v>
      </c>
      <c r="P10" s="15">
        <v>5</v>
      </c>
      <c r="Q10" s="15">
        <v>0</v>
      </c>
      <c r="R10" s="15">
        <v>5</v>
      </c>
      <c r="S10" s="63">
        <v>39.406944439999997</v>
      </c>
      <c r="T10" s="87">
        <v>-77.992777779999997</v>
      </c>
      <c r="U10" s="63" t="s">
        <v>173</v>
      </c>
      <c r="V10" s="43" t="s">
        <v>174</v>
      </c>
      <c r="W10" s="64"/>
      <c r="X10" s="87" t="s">
        <v>173</v>
      </c>
      <c r="Y10" s="63" t="s">
        <v>173</v>
      </c>
      <c r="Z10" s="64"/>
      <c r="AA10" s="65" t="s">
        <v>175</v>
      </c>
      <c r="AB10" s="63" t="s">
        <v>176</v>
      </c>
      <c r="AC10" s="63" t="s">
        <v>165</v>
      </c>
      <c r="AD10" s="63"/>
      <c r="AE10" s="88"/>
      <c r="AF10" s="44" t="e">
        <f>IF(B10&lt;&gt;INDEX('BMP Records'!B:B, MATCH($A10, 'BMP Records'!$A:$A, 0)), 1, 0)</f>
        <v>#N/A</v>
      </c>
      <c r="AG10" s="44" t="e">
        <f>IF(C10&lt;&gt;INDEX('BMP Records'!C:C, MATCH($A10, 'BMP Records'!$A:$A, 0)), 1, 0)</f>
        <v>#N/A</v>
      </c>
      <c r="AH10" s="44" t="e">
        <f>IF(D10&lt;&gt;INDEX('BMP Records'!D:D, MATCH($A10, 'BMP Records'!$A:$A, 0)), 1, 0)</f>
        <v>#N/A</v>
      </c>
      <c r="AI10" s="44" t="e">
        <f>IF(E10&lt;&gt;INDEX('BMP Records'!E:E, MATCH($A10, 'BMP Records'!$A:$A, 0)), 1, 0)</f>
        <v>#N/A</v>
      </c>
      <c r="AJ10" s="44" t="e">
        <f>IF(F10&lt;&gt;INDEX('BMP Records'!F:F, MATCH($A10, 'BMP Records'!$A:$A, 0)), 1, 0)</f>
        <v>#N/A</v>
      </c>
      <c r="AK10" s="44" t="e">
        <f>IF(G10&lt;&gt;INDEX('BMP Records'!G:G, MATCH($A10, 'BMP Records'!$A:$A, 0)), 1, 0)</f>
        <v>#N/A</v>
      </c>
      <c r="AL10" s="44" t="e">
        <f>IF(H10&lt;&gt;INDEX('BMP Records'!H:H, MATCH($A10, 'BMP Records'!$A:$A, 0)), 1, 0)</f>
        <v>#N/A</v>
      </c>
      <c r="AM10" s="44" t="e">
        <f>IF(I10&lt;&gt;INDEX('BMP Records'!I:I, MATCH($A10, 'BMP Records'!$A:$A, 0)), 1, 0)</f>
        <v>#N/A</v>
      </c>
      <c r="AN10" s="44" t="e">
        <f>IF(J10&lt;&gt;INDEX('BMP Records'!J:J, MATCH($A10, 'BMP Records'!$A:$A, 0)), 1, 0)</f>
        <v>#N/A</v>
      </c>
      <c r="AO10" s="44" t="e">
        <f>IF(K10&lt;&gt;INDEX('BMP Records'!K:K, MATCH($A10, 'BMP Records'!$A:$A, 0)), 1, 0)</f>
        <v>#N/A</v>
      </c>
      <c r="AP10" s="44" t="e">
        <f>IF(L10&lt;&gt;INDEX('BMP Records'!L:L, MATCH($A10, 'BMP Records'!$A:$A, 0)), 1, 0)</f>
        <v>#N/A</v>
      </c>
      <c r="AQ10" s="44" t="e">
        <f>IF(M10&lt;&gt;INDEX('BMP Records'!M:M, MATCH($A10, 'BMP Records'!$A:$A, 0)), 1, 0)</f>
        <v>#N/A</v>
      </c>
      <c r="AR10" s="44" t="e">
        <f>IF(N10&lt;&gt;INDEX('BMP Records'!N:N, MATCH($A10, 'BMP Records'!$A:$A, 0)), 1, 0)</f>
        <v>#N/A</v>
      </c>
      <c r="AS10" s="44" t="e">
        <f>IF(O10&lt;&gt;INDEX('BMP Records'!O:O, MATCH($A10, 'BMP Records'!$A:$A, 0)), 1, 0)</f>
        <v>#N/A</v>
      </c>
      <c r="AT10" s="44" t="e">
        <f>IF(P10&lt;&gt;INDEX('BMP Records'!P:P, MATCH($A10, 'BMP Records'!$A:$A, 0)), 1, 0)</f>
        <v>#N/A</v>
      </c>
      <c r="AU10" s="44" t="e">
        <f>IF(Q10&lt;&gt;INDEX('BMP Records'!Q:Q, MATCH($A10, 'BMP Records'!$A:$A, 0)), 1, 0)</f>
        <v>#N/A</v>
      </c>
      <c r="AV10" s="44" t="e">
        <f>IF(R10&lt;&gt;INDEX('BMP Records'!R:R, MATCH($A10, 'BMP Records'!$A:$A, 0)), 1, 0)</f>
        <v>#N/A</v>
      </c>
      <c r="AW10" s="44" t="e">
        <f>IF(S10&lt;&gt;INDEX('BMP Records'!S:S, MATCH($A10, 'BMP Records'!$A:$A, 0)), 1, 0)</f>
        <v>#N/A</v>
      </c>
      <c r="AX10" s="44" t="e">
        <f>IF(T10&lt;&gt;INDEX('BMP Records'!T:T, MATCH($A10, 'BMP Records'!$A:$A, 0)), 1, 0)</f>
        <v>#N/A</v>
      </c>
      <c r="AY10" s="44" t="e">
        <f>IF(U10&lt;&gt;INDEX('BMP Records'!U:U, MATCH($A10, 'BMP Records'!$A:$A, 0)), 1, 0)</f>
        <v>#N/A</v>
      </c>
      <c r="AZ10" s="44" t="e">
        <f>IF(V10&lt;&gt;INDEX('BMP Records'!V:V, MATCH($A10, 'BMP Records'!$A:$A, 0)), 1, 0)</f>
        <v>#N/A</v>
      </c>
      <c r="BA10" s="44" t="e">
        <f>IF(W10&lt;&gt;INDEX('BMP Records'!W:W, MATCH($A10, 'BMP Records'!$A:$A, 0)), 1, 0)</f>
        <v>#N/A</v>
      </c>
      <c r="BB10" s="44" t="e">
        <f>IF(X10&lt;&gt;INDEX('BMP Records'!X:X, MATCH($A10, 'BMP Records'!$A:$A, 0)), 1, 0)</f>
        <v>#N/A</v>
      </c>
      <c r="BC10" s="44" t="e">
        <f>IF(Y10&lt;&gt;INDEX('BMP Records'!Y:Y, MATCH($A10, 'BMP Records'!$A:$A, 0)), 1, 0)</f>
        <v>#N/A</v>
      </c>
      <c r="BD10" s="44" t="e">
        <f>IF(Z10&lt;&gt;INDEX('BMP Records'!Z:Z, MATCH($A10, 'BMP Records'!$A:$A, 0)), 1, 0)</f>
        <v>#N/A</v>
      </c>
      <c r="BE10" s="44" t="e">
        <f>IF(AA10&lt;&gt;INDEX('BMP Records'!AA:AA, MATCH($A10, 'BMP Records'!$A:$A, 0)), 1, 0)</f>
        <v>#N/A</v>
      </c>
      <c r="BF10" s="44" t="e">
        <f>IF(AB10&lt;&gt;INDEX('BMP Records'!AB:AB, MATCH($A10, 'BMP Records'!$A:$A, 0)), 1, 0)</f>
        <v>#N/A</v>
      </c>
      <c r="BG10" s="44" t="e">
        <f>IF(AC10&lt;&gt;INDEX('BMP Records'!AC:AC, MATCH($A10, 'BMP Records'!$A:$A, 0)), 1, 0)</f>
        <v>#N/A</v>
      </c>
      <c r="BH10" s="44" t="e">
        <f>IF(AD10&lt;&gt;INDEX('BMP Records'!AD:AD, MATCH($A10, 'BMP Records'!$A:$A, 0)), 1, 0)</f>
        <v>#N/A</v>
      </c>
      <c r="BI10" s="44" t="e">
        <f>IF(AE10&lt;&gt;INDEX('BMP Records'!AE:AE, MATCH($A10, 'BMP Records'!$A:$A, 0)), 1, 0)</f>
        <v>#N/A</v>
      </c>
      <c r="BJ10" s="62" t="e">
        <f>SUM(Table124[[#This Row],[Comments]:[Comments32]])</f>
        <v>#N/A</v>
      </c>
    </row>
    <row r="11" spans="1:62" x14ac:dyDescent="0.55000000000000004">
      <c r="B11" s="16"/>
      <c r="C11" s="40"/>
      <c r="D11" s="39"/>
      <c r="G11" s="16"/>
      <c r="J11" s="15" t="s">
        <v>173</v>
      </c>
      <c r="S11" s="63"/>
      <c r="T11" s="87"/>
      <c r="U11" s="63"/>
      <c r="V11" s="43"/>
      <c r="W11" s="64"/>
      <c r="X11" s="87"/>
      <c r="Y11" s="63"/>
      <c r="Z11" s="64"/>
      <c r="AA11" s="65"/>
      <c r="AB11" s="63"/>
      <c r="AC11" s="63"/>
      <c r="AD11" s="63"/>
      <c r="AE11" s="88"/>
      <c r="AF11" s="44" t="e">
        <f>IF(B11&lt;&gt;INDEX('BMP Records'!B:B, MATCH($A11, 'BMP Records'!$A:$A, 0)), 1, 0)</f>
        <v>#N/A</v>
      </c>
      <c r="AG11" s="44" t="e">
        <f>IF(C11&lt;&gt;INDEX('BMP Records'!C:C, MATCH($A11, 'BMP Records'!$A:$A, 0)), 1, 0)</f>
        <v>#N/A</v>
      </c>
      <c r="AH11" s="44" t="e">
        <f>IF(D11&lt;&gt;INDEX('BMP Records'!D:D, MATCH($A11, 'BMP Records'!$A:$A, 0)), 1, 0)</f>
        <v>#N/A</v>
      </c>
      <c r="AI11" s="44" t="e">
        <f>IF(E11&lt;&gt;INDEX('BMP Records'!E:E, MATCH($A11, 'BMP Records'!$A:$A, 0)), 1, 0)</f>
        <v>#N/A</v>
      </c>
      <c r="AJ11" s="44" t="e">
        <f>IF(F11&lt;&gt;INDEX('BMP Records'!F:F, MATCH($A11, 'BMP Records'!$A:$A, 0)), 1, 0)</f>
        <v>#N/A</v>
      </c>
      <c r="AK11" s="44" t="e">
        <f>IF(G11&lt;&gt;INDEX('BMP Records'!G:G, MATCH($A11, 'BMP Records'!$A:$A, 0)), 1, 0)</f>
        <v>#N/A</v>
      </c>
      <c r="AL11" s="44" t="e">
        <f>IF(H11&lt;&gt;INDEX('BMP Records'!H:H, MATCH($A11, 'BMP Records'!$A:$A, 0)), 1, 0)</f>
        <v>#N/A</v>
      </c>
      <c r="AM11" s="44" t="e">
        <f>IF(I11&lt;&gt;INDEX('BMP Records'!I:I, MATCH($A11, 'BMP Records'!$A:$A, 0)), 1, 0)</f>
        <v>#N/A</v>
      </c>
      <c r="AN11" s="44" t="e">
        <f>IF(J11&lt;&gt;INDEX('BMP Records'!J:J, MATCH($A11, 'BMP Records'!$A:$A, 0)), 1, 0)</f>
        <v>#N/A</v>
      </c>
      <c r="AO11" s="44" t="e">
        <f>IF(K11&lt;&gt;INDEX('BMP Records'!K:K, MATCH($A11, 'BMP Records'!$A:$A, 0)), 1, 0)</f>
        <v>#N/A</v>
      </c>
      <c r="AP11" s="44" t="e">
        <f>IF(L11&lt;&gt;INDEX('BMP Records'!L:L, MATCH($A11, 'BMP Records'!$A:$A, 0)), 1, 0)</f>
        <v>#N/A</v>
      </c>
      <c r="AQ11" s="44" t="e">
        <f>IF(M11&lt;&gt;INDEX('BMP Records'!M:M, MATCH($A11, 'BMP Records'!$A:$A, 0)), 1, 0)</f>
        <v>#N/A</v>
      </c>
      <c r="AR11" s="44" t="e">
        <f>IF(N11&lt;&gt;INDEX('BMP Records'!N:N, MATCH($A11, 'BMP Records'!$A:$A, 0)), 1, 0)</f>
        <v>#N/A</v>
      </c>
      <c r="AS11" s="44" t="e">
        <f>IF(O11&lt;&gt;INDEX('BMP Records'!O:O, MATCH($A11, 'BMP Records'!$A:$A, 0)), 1, 0)</f>
        <v>#N/A</v>
      </c>
      <c r="AT11" s="44" t="e">
        <f>IF(P11&lt;&gt;INDEX('BMP Records'!P:P, MATCH($A11, 'BMP Records'!$A:$A, 0)), 1, 0)</f>
        <v>#N/A</v>
      </c>
      <c r="AU11" s="44" t="e">
        <f>IF(Q11&lt;&gt;INDEX('BMP Records'!Q:Q, MATCH($A11, 'BMP Records'!$A:$A, 0)), 1, 0)</f>
        <v>#N/A</v>
      </c>
      <c r="AV11" s="44" t="e">
        <f>IF(R11&lt;&gt;INDEX('BMP Records'!R:R, MATCH($A11, 'BMP Records'!$A:$A, 0)), 1, 0)</f>
        <v>#N/A</v>
      </c>
      <c r="AW11" s="44" t="e">
        <f>IF(S11&lt;&gt;INDEX('BMP Records'!S:S, MATCH($A11, 'BMP Records'!$A:$A, 0)), 1, 0)</f>
        <v>#N/A</v>
      </c>
      <c r="AX11" s="44" t="e">
        <f>IF(T11&lt;&gt;INDEX('BMP Records'!T:T, MATCH($A11, 'BMP Records'!$A:$A, 0)), 1, 0)</f>
        <v>#N/A</v>
      </c>
      <c r="AY11" s="44" t="e">
        <f>IF(U11&lt;&gt;INDEX('BMP Records'!U:U, MATCH($A11, 'BMP Records'!$A:$A, 0)), 1, 0)</f>
        <v>#N/A</v>
      </c>
      <c r="AZ11" s="44" t="e">
        <f>IF(V11&lt;&gt;INDEX('BMP Records'!V:V, MATCH($A11, 'BMP Records'!$A:$A, 0)), 1, 0)</f>
        <v>#N/A</v>
      </c>
      <c r="BA11" s="44" t="e">
        <f>IF(W11&lt;&gt;INDEX('BMP Records'!W:W, MATCH($A11, 'BMP Records'!$A:$A, 0)), 1, 0)</f>
        <v>#N/A</v>
      </c>
      <c r="BB11" s="44" t="e">
        <f>IF(X11&lt;&gt;INDEX('BMP Records'!X:X, MATCH($A11, 'BMP Records'!$A:$A, 0)), 1, 0)</f>
        <v>#N/A</v>
      </c>
      <c r="BC11" s="44" t="e">
        <f>IF(Y11&lt;&gt;INDEX('BMP Records'!Y:Y, MATCH($A11, 'BMP Records'!$A:$A, 0)), 1, 0)</f>
        <v>#N/A</v>
      </c>
      <c r="BD11" s="44" t="e">
        <f>IF(Z11&lt;&gt;INDEX('BMP Records'!Z:Z, MATCH($A11, 'BMP Records'!$A:$A, 0)), 1, 0)</f>
        <v>#N/A</v>
      </c>
      <c r="BE11" s="44" t="e">
        <f>IF(AA11&lt;&gt;INDEX('BMP Records'!AA:AA, MATCH($A11, 'BMP Records'!$A:$A, 0)), 1, 0)</f>
        <v>#N/A</v>
      </c>
      <c r="BF11" s="44" t="e">
        <f>IF(AB11&lt;&gt;INDEX('BMP Records'!AB:AB, MATCH($A11, 'BMP Records'!$A:$A, 0)), 1, 0)</f>
        <v>#N/A</v>
      </c>
      <c r="BG11" s="44" t="e">
        <f>IF(AC11&lt;&gt;INDEX('BMP Records'!AC:AC, MATCH($A11, 'BMP Records'!$A:$A, 0)), 1, 0)</f>
        <v>#N/A</v>
      </c>
      <c r="BH11" s="62" t="e">
        <f>IF(AD11&lt;&gt;INDEX('BMP Records'!AD:AD, MATCH($A11, 'BMP Records'!$A:$A, 0)), 1, 0)</f>
        <v>#N/A</v>
      </c>
      <c r="BI11" s="44" t="e">
        <f>IF(AE11&lt;&gt;INDEX('BMP Records'!AE:AE, MATCH($A11, 'BMP Records'!$A:$A, 0)), 1, 0)</f>
        <v>#N/A</v>
      </c>
      <c r="BJ11" s="62" t="e">
        <f>SUM(Table124[[#This Row],[Comments]:[Comments32]])</f>
        <v>#N/A</v>
      </c>
    </row>
    <row r="12" spans="1:62" x14ac:dyDescent="0.55000000000000004">
      <c r="B12" s="16"/>
      <c r="C12" s="40"/>
      <c r="D12" s="39"/>
      <c r="G12" s="16"/>
      <c r="J12" s="15" t="s">
        <v>173</v>
      </c>
      <c r="S12" s="63"/>
      <c r="T12" s="87"/>
      <c r="U12" s="63"/>
      <c r="V12" s="43"/>
      <c r="W12" s="64"/>
      <c r="X12" s="87"/>
      <c r="Y12" s="63"/>
      <c r="Z12" s="64"/>
      <c r="AA12" s="65"/>
      <c r="AB12" s="63"/>
      <c r="AC12" s="63"/>
      <c r="AD12" s="63"/>
      <c r="AE12" s="88"/>
      <c r="AF12" s="44" t="e">
        <f>IF(B12&lt;&gt;INDEX('BMP Records'!B:B, MATCH($A12, 'BMP Records'!$A:$A, 0)), 1, 0)</f>
        <v>#N/A</v>
      </c>
      <c r="AG12" s="44" t="e">
        <f>IF(C12&lt;&gt;INDEX('BMP Records'!C:C, MATCH($A12, 'BMP Records'!$A:$A, 0)), 1, 0)</f>
        <v>#N/A</v>
      </c>
      <c r="AH12" s="44" t="e">
        <f>IF(D12&lt;&gt;INDEX('BMP Records'!D:D, MATCH($A12, 'BMP Records'!$A:$A, 0)), 1, 0)</f>
        <v>#N/A</v>
      </c>
      <c r="AI12" s="44" t="e">
        <f>IF(E12&lt;&gt;INDEX('BMP Records'!E:E, MATCH($A12, 'BMP Records'!$A:$A, 0)), 1, 0)</f>
        <v>#N/A</v>
      </c>
      <c r="AJ12" s="44" t="e">
        <f>IF(F12&lt;&gt;INDEX('BMP Records'!F:F, MATCH($A12, 'BMP Records'!$A:$A, 0)), 1, 0)</f>
        <v>#N/A</v>
      </c>
      <c r="AK12" s="44" t="e">
        <f>IF(G12&lt;&gt;INDEX('BMP Records'!G:G, MATCH($A12, 'BMP Records'!$A:$A, 0)), 1, 0)</f>
        <v>#N/A</v>
      </c>
      <c r="AL12" s="44" t="e">
        <f>IF(H12&lt;&gt;INDEX('BMP Records'!H:H, MATCH($A12, 'BMP Records'!$A:$A, 0)), 1, 0)</f>
        <v>#N/A</v>
      </c>
      <c r="AM12" s="44" t="e">
        <f>IF(I12&lt;&gt;INDEX('BMP Records'!I:I, MATCH($A12, 'BMP Records'!$A:$A, 0)), 1, 0)</f>
        <v>#N/A</v>
      </c>
      <c r="AN12" s="44" t="e">
        <f>IF(J12&lt;&gt;INDEX('BMP Records'!J:J, MATCH($A12, 'BMP Records'!$A:$A, 0)), 1, 0)</f>
        <v>#N/A</v>
      </c>
      <c r="AO12" s="44" t="e">
        <f>IF(K12&lt;&gt;INDEX('BMP Records'!K:K, MATCH($A12, 'BMP Records'!$A:$A, 0)), 1, 0)</f>
        <v>#N/A</v>
      </c>
      <c r="AP12" s="44" t="e">
        <f>IF(L12&lt;&gt;INDEX('BMP Records'!L:L, MATCH($A12, 'BMP Records'!$A:$A, 0)), 1, 0)</f>
        <v>#N/A</v>
      </c>
      <c r="AQ12" s="44" t="e">
        <f>IF(M12&lt;&gt;INDEX('BMP Records'!M:M, MATCH($A12, 'BMP Records'!$A:$A, 0)), 1, 0)</f>
        <v>#N/A</v>
      </c>
      <c r="AR12" s="44" t="e">
        <f>IF(N12&lt;&gt;INDEX('BMP Records'!N:N, MATCH($A12, 'BMP Records'!$A:$A, 0)), 1, 0)</f>
        <v>#N/A</v>
      </c>
      <c r="AS12" s="44" t="e">
        <f>IF(O12&lt;&gt;INDEX('BMP Records'!O:O, MATCH($A12, 'BMP Records'!$A:$A, 0)), 1, 0)</f>
        <v>#N/A</v>
      </c>
      <c r="AT12" s="44" t="e">
        <f>IF(P12&lt;&gt;INDEX('BMP Records'!P:P, MATCH($A12, 'BMP Records'!$A:$A, 0)), 1, 0)</f>
        <v>#N/A</v>
      </c>
      <c r="AU12" s="44" t="e">
        <f>IF(Q12&lt;&gt;INDEX('BMP Records'!Q:Q, MATCH($A12, 'BMP Records'!$A:$A, 0)), 1, 0)</f>
        <v>#N/A</v>
      </c>
      <c r="AV12" s="44" t="e">
        <f>IF(R12&lt;&gt;INDEX('BMP Records'!R:R, MATCH($A12, 'BMP Records'!$A:$A, 0)), 1, 0)</f>
        <v>#N/A</v>
      </c>
      <c r="AW12" s="44" t="e">
        <f>IF(S12&lt;&gt;INDEX('BMP Records'!S:S, MATCH($A12, 'BMP Records'!$A:$A, 0)), 1, 0)</f>
        <v>#N/A</v>
      </c>
      <c r="AX12" s="44" t="e">
        <f>IF(T12&lt;&gt;INDEX('BMP Records'!T:T, MATCH($A12, 'BMP Records'!$A:$A, 0)), 1, 0)</f>
        <v>#N/A</v>
      </c>
      <c r="AY12" s="44" t="e">
        <f>IF(U12&lt;&gt;INDEX('BMP Records'!U:U, MATCH($A12, 'BMP Records'!$A:$A, 0)), 1, 0)</f>
        <v>#N/A</v>
      </c>
      <c r="AZ12" s="44" t="e">
        <f>IF(V12&lt;&gt;INDEX('BMP Records'!V:V, MATCH($A12, 'BMP Records'!$A:$A, 0)), 1, 0)</f>
        <v>#N/A</v>
      </c>
      <c r="BA12" s="44" t="e">
        <f>IF(W12&lt;&gt;INDEX('BMP Records'!W:W, MATCH($A12, 'BMP Records'!$A:$A, 0)), 1, 0)</f>
        <v>#N/A</v>
      </c>
      <c r="BB12" s="44" t="e">
        <f>IF(X12&lt;&gt;INDEX('BMP Records'!X:X, MATCH($A12, 'BMP Records'!$A:$A, 0)), 1, 0)</f>
        <v>#N/A</v>
      </c>
      <c r="BC12" s="44" t="e">
        <f>IF(Y12&lt;&gt;INDEX('BMP Records'!Y:Y, MATCH($A12, 'BMP Records'!$A:$A, 0)), 1, 0)</f>
        <v>#N/A</v>
      </c>
      <c r="BD12" s="44" t="e">
        <f>IF(Z12&lt;&gt;INDEX('BMP Records'!Z:Z, MATCH($A12, 'BMP Records'!$A:$A, 0)), 1, 0)</f>
        <v>#N/A</v>
      </c>
      <c r="BE12" s="44" t="e">
        <f>IF(AA12&lt;&gt;INDEX('BMP Records'!AA:AA, MATCH($A12, 'BMP Records'!$A:$A, 0)), 1, 0)</f>
        <v>#N/A</v>
      </c>
      <c r="BF12" s="44" t="e">
        <f>IF(AB12&lt;&gt;INDEX('BMP Records'!AB:AB, MATCH($A12, 'BMP Records'!$A:$A, 0)), 1, 0)</f>
        <v>#N/A</v>
      </c>
      <c r="BG12" s="44" t="e">
        <f>IF(AC12&lt;&gt;INDEX('BMP Records'!AC:AC, MATCH($A12, 'BMP Records'!$A:$A, 0)), 1, 0)</f>
        <v>#N/A</v>
      </c>
      <c r="BH12" s="62" t="e">
        <f>IF(AD12&lt;&gt;INDEX('BMP Records'!AD:AD, MATCH($A12, 'BMP Records'!$A:$A, 0)), 1, 0)</f>
        <v>#N/A</v>
      </c>
      <c r="BI12" s="44" t="e">
        <f>IF(AE12&lt;&gt;INDEX('BMP Records'!AE:AE, MATCH($A12, 'BMP Records'!$A:$A, 0)), 1, 0)</f>
        <v>#N/A</v>
      </c>
      <c r="BJ12" s="62" t="e">
        <f>SUM(Table124[[#This Row],[Comments]:[Comments32]])</f>
        <v>#N/A</v>
      </c>
    </row>
    <row r="13" spans="1:62" x14ac:dyDescent="0.55000000000000004">
      <c r="B13" s="16"/>
      <c r="C13" s="40"/>
      <c r="D13" s="39"/>
      <c r="G13" s="16"/>
      <c r="J13" s="15" t="s">
        <v>173</v>
      </c>
      <c r="S13" s="63"/>
      <c r="T13" s="87"/>
      <c r="U13" s="63"/>
      <c r="V13" s="43"/>
      <c r="W13" s="64"/>
      <c r="X13" s="87"/>
      <c r="Y13" s="63"/>
      <c r="Z13" s="64"/>
      <c r="AA13" s="65"/>
      <c r="AB13" s="63"/>
      <c r="AC13" s="63"/>
      <c r="AD13" s="63"/>
      <c r="AE13" s="88"/>
      <c r="AF13" s="44" t="e">
        <f>IF(B13&lt;&gt;INDEX('BMP Records'!B:B, MATCH($A13, 'BMP Records'!$A:$A, 0)), 1, 0)</f>
        <v>#N/A</v>
      </c>
      <c r="AG13" s="44" t="e">
        <f>IF(C13&lt;&gt;INDEX('BMP Records'!C:C, MATCH($A13, 'BMP Records'!$A:$A, 0)), 1, 0)</f>
        <v>#N/A</v>
      </c>
      <c r="AH13" s="44" t="e">
        <f>IF(D13&lt;&gt;INDEX('BMP Records'!D:D, MATCH($A13, 'BMP Records'!$A:$A, 0)), 1, 0)</f>
        <v>#N/A</v>
      </c>
      <c r="AI13" s="44" t="e">
        <f>IF(E13&lt;&gt;INDEX('BMP Records'!E:E, MATCH($A13, 'BMP Records'!$A:$A, 0)), 1, 0)</f>
        <v>#N/A</v>
      </c>
      <c r="AJ13" s="44" t="e">
        <f>IF(F13&lt;&gt;INDEX('BMP Records'!F:F, MATCH($A13, 'BMP Records'!$A:$A, 0)), 1, 0)</f>
        <v>#N/A</v>
      </c>
      <c r="AK13" s="44" t="e">
        <f>IF(G13&lt;&gt;INDEX('BMP Records'!G:G, MATCH($A13, 'BMP Records'!$A:$A, 0)), 1, 0)</f>
        <v>#N/A</v>
      </c>
      <c r="AL13" s="44" t="e">
        <f>IF(H13&lt;&gt;INDEX('BMP Records'!H:H, MATCH($A13, 'BMP Records'!$A:$A, 0)), 1, 0)</f>
        <v>#N/A</v>
      </c>
      <c r="AM13" s="44" t="e">
        <f>IF(I13&lt;&gt;INDEX('BMP Records'!I:I, MATCH($A13, 'BMP Records'!$A:$A, 0)), 1, 0)</f>
        <v>#N/A</v>
      </c>
      <c r="AN13" s="44" t="e">
        <f>IF(J13&lt;&gt;INDEX('BMP Records'!J:J, MATCH($A13, 'BMP Records'!$A:$A, 0)), 1, 0)</f>
        <v>#N/A</v>
      </c>
      <c r="AO13" s="44" t="e">
        <f>IF(K13&lt;&gt;INDEX('BMP Records'!K:K, MATCH($A13, 'BMP Records'!$A:$A, 0)), 1, 0)</f>
        <v>#N/A</v>
      </c>
      <c r="AP13" s="44" t="e">
        <f>IF(L13&lt;&gt;INDEX('BMP Records'!L:L, MATCH($A13, 'BMP Records'!$A:$A, 0)), 1, 0)</f>
        <v>#N/A</v>
      </c>
      <c r="AQ13" s="44" t="e">
        <f>IF(M13&lt;&gt;INDEX('BMP Records'!M:M, MATCH($A13, 'BMP Records'!$A:$A, 0)), 1, 0)</f>
        <v>#N/A</v>
      </c>
      <c r="AR13" s="44" t="e">
        <f>IF(N13&lt;&gt;INDEX('BMP Records'!N:N, MATCH($A13, 'BMP Records'!$A:$A, 0)), 1, 0)</f>
        <v>#N/A</v>
      </c>
      <c r="AS13" s="44" t="e">
        <f>IF(O13&lt;&gt;INDEX('BMP Records'!O:O, MATCH($A13, 'BMP Records'!$A:$A, 0)), 1, 0)</f>
        <v>#N/A</v>
      </c>
      <c r="AT13" s="44" t="e">
        <f>IF(P13&lt;&gt;INDEX('BMP Records'!P:P, MATCH($A13, 'BMP Records'!$A:$A, 0)), 1, 0)</f>
        <v>#N/A</v>
      </c>
      <c r="AU13" s="44" t="e">
        <f>IF(Q13&lt;&gt;INDEX('BMP Records'!Q:Q, MATCH($A13, 'BMP Records'!$A:$A, 0)), 1, 0)</f>
        <v>#N/A</v>
      </c>
      <c r="AV13" s="44" t="e">
        <f>IF(R13&lt;&gt;INDEX('BMP Records'!R:R, MATCH($A13, 'BMP Records'!$A:$A, 0)), 1, 0)</f>
        <v>#N/A</v>
      </c>
      <c r="AW13" s="44" t="e">
        <f>IF(S13&lt;&gt;INDEX('BMP Records'!S:S, MATCH($A13, 'BMP Records'!$A:$A, 0)), 1, 0)</f>
        <v>#N/A</v>
      </c>
      <c r="AX13" s="44" t="e">
        <f>IF(T13&lt;&gt;INDEX('BMP Records'!T:T, MATCH($A13, 'BMP Records'!$A:$A, 0)), 1, 0)</f>
        <v>#N/A</v>
      </c>
      <c r="AY13" s="44" t="e">
        <f>IF(U13&lt;&gt;INDEX('BMP Records'!U:U, MATCH($A13, 'BMP Records'!$A:$A, 0)), 1, 0)</f>
        <v>#N/A</v>
      </c>
      <c r="AZ13" s="44" t="e">
        <f>IF(V13&lt;&gt;INDEX('BMP Records'!V:V, MATCH($A13, 'BMP Records'!$A:$A, 0)), 1, 0)</f>
        <v>#N/A</v>
      </c>
      <c r="BA13" s="44" t="e">
        <f>IF(W13&lt;&gt;INDEX('BMP Records'!W:W, MATCH($A13, 'BMP Records'!$A:$A, 0)), 1, 0)</f>
        <v>#N/A</v>
      </c>
      <c r="BB13" s="44" t="e">
        <f>IF(X13&lt;&gt;INDEX('BMP Records'!X:X, MATCH($A13, 'BMP Records'!$A:$A, 0)), 1, 0)</f>
        <v>#N/A</v>
      </c>
      <c r="BC13" s="44" t="e">
        <f>IF(Y13&lt;&gt;INDEX('BMP Records'!Y:Y, MATCH($A13, 'BMP Records'!$A:$A, 0)), 1, 0)</f>
        <v>#N/A</v>
      </c>
      <c r="BD13" s="44" t="e">
        <f>IF(Z13&lt;&gt;INDEX('BMP Records'!Z:Z, MATCH($A13, 'BMP Records'!$A:$A, 0)), 1, 0)</f>
        <v>#N/A</v>
      </c>
      <c r="BE13" s="44" t="e">
        <f>IF(AA13&lt;&gt;INDEX('BMP Records'!AA:AA, MATCH($A13, 'BMP Records'!$A:$A, 0)), 1, 0)</f>
        <v>#N/A</v>
      </c>
      <c r="BF13" s="44" t="e">
        <f>IF(AB13&lt;&gt;INDEX('BMP Records'!AB:AB, MATCH($A13, 'BMP Records'!$A:$A, 0)), 1, 0)</f>
        <v>#N/A</v>
      </c>
      <c r="BG13" s="44" t="e">
        <f>IF(AC13&lt;&gt;INDEX('BMP Records'!AC:AC, MATCH($A13, 'BMP Records'!$A:$A, 0)), 1, 0)</f>
        <v>#N/A</v>
      </c>
      <c r="BH13" s="62" t="e">
        <f>IF(AD13&lt;&gt;INDEX('BMP Records'!AD:AD, MATCH($A13, 'BMP Records'!$A:$A, 0)), 1, 0)</f>
        <v>#N/A</v>
      </c>
      <c r="BI13" s="44" t="e">
        <f>IF(AE13&lt;&gt;INDEX('BMP Records'!AE:AE, MATCH($A13, 'BMP Records'!$A:$A, 0)), 1, 0)</f>
        <v>#N/A</v>
      </c>
      <c r="BJ13" s="62" t="e">
        <f>SUM(Table124[[#This Row],[Comments]:[Comments32]])</f>
        <v>#N/A</v>
      </c>
    </row>
    <row r="14" spans="1:62" x14ac:dyDescent="0.55000000000000004">
      <c r="B14" s="16"/>
      <c r="C14" s="40"/>
      <c r="D14" s="39"/>
      <c r="G14" s="16"/>
      <c r="J14" s="15" t="s">
        <v>173</v>
      </c>
      <c r="S14" s="63"/>
      <c r="T14" s="87"/>
      <c r="U14" s="63"/>
      <c r="V14" s="43"/>
      <c r="W14" s="64"/>
      <c r="X14" s="87"/>
      <c r="Y14" s="63"/>
      <c r="Z14" s="64"/>
      <c r="AA14" s="65"/>
      <c r="AB14" s="63"/>
      <c r="AC14" s="63"/>
      <c r="AD14" s="63"/>
      <c r="AE14" s="88"/>
      <c r="AF14" s="44" t="e">
        <f>IF(B14&lt;&gt;INDEX('BMP Records'!B:B, MATCH($A14, 'BMP Records'!$A:$A, 0)), 1, 0)</f>
        <v>#N/A</v>
      </c>
      <c r="AG14" s="44" t="e">
        <f>IF(C14&lt;&gt;INDEX('BMP Records'!C:C, MATCH($A14, 'BMP Records'!$A:$A, 0)), 1, 0)</f>
        <v>#N/A</v>
      </c>
      <c r="AH14" s="44" t="e">
        <f>IF(D14&lt;&gt;INDEX('BMP Records'!D:D, MATCH($A14, 'BMP Records'!$A:$A, 0)), 1, 0)</f>
        <v>#N/A</v>
      </c>
      <c r="AI14" s="44" t="e">
        <f>IF(E14&lt;&gt;INDEX('BMP Records'!E:E, MATCH($A14, 'BMP Records'!$A:$A, 0)), 1, 0)</f>
        <v>#N/A</v>
      </c>
      <c r="AJ14" s="44" t="e">
        <f>IF(F14&lt;&gt;INDEX('BMP Records'!F:F, MATCH($A14, 'BMP Records'!$A:$A, 0)), 1, 0)</f>
        <v>#N/A</v>
      </c>
      <c r="AK14" s="44" t="e">
        <f>IF(G14&lt;&gt;INDEX('BMP Records'!G:G, MATCH($A14, 'BMP Records'!$A:$A, 0)), 1, 0)</f>
        <v>#N/A</v>
      </c>
      <c r="AL14" s="44" t="e">
        <f>IF(H14&lt;&gt;INDEX('BMP Records'!H:H, MATCH($A14, 'BMP Records'!$A:$A, 0)), 1, 0)</f>
        <v>#N/A</v>
      </c>
      <c r="AM14" s="44" t="e">
        <f>IF(I14&lt;&gt;INDEX('BMP Records'!I:I, MATCH($A14, 'BMP Records'!$A:$A, 0)), 1, 0)</f>
        <v>#N/A</v>
      </c>
      <c r="AN14" s="44" t="e">
        <f>IF(J14&lt;&gt;INDEX('BMP Records'!J:J, MATCH($A14, 'BMP Records'!$A:$A, 0)), 1, 0)</f>
        <v>#N/A</v>
      </c>
      <c r="AO14" s="44" t="e">
        <f>IF(K14&lt;&gt;INDEX('BMP Records'!K:K, MATCH($A14, 'BMP Records'!$A:$A, 0)), 1, 0)</f>
        <v>#N/A</v>
      </c>
      <c r="AP14" s="44" t="e">
        <f>IF(L14&lt;&gt;INDEX('BMP Records'!L:L, MATCH($A14, 'BMP Records'!$A:$A, 0)), 1, 0)</f>
        <v>#N/A</v>
      </c>
      <c r="AQ14" s="44" t="e">
        <f>IF(M14&lt;&gt;INDEX('BMP Records'!M:M, MATCH($A14, 'BMP Records'!$A:$A, 0)), 1, 0)</f>
        <v>#N/A</v>
      </c>
      <c r="AR14" s="44" t="e">
        <f>IF(N14&lt;&gt;INDEX('BMP Records'!N:N, MATCH($A14, 'BMP Records'!$A:$A, 0)), 1, 0)</f>
        <v>#N/A</v>
      </c>
      <c r="AS14" s="44" t="e">
        <f>IF(O14&lt;&gt;INDEX('BMP Records'!O:O, MATCH($A14, 'BMP Records'!$A:$A, 0)), 1, 0)</f>
        <v>#N/A</v>
      </c>
      <c r="AT14" s="44" t="e">
        <f>IF(P14&lt;&gt;INDEX('BMP Records'!P:P, MATCH($A14, 'BMP Records'!$A:$A, 0)), 1, 0)</f>
        <v>#N/A</v>
      </c>
      <c r="AU14" s="44" t="e">
        <f>IF(Q14&lt;&gt;INDEX('BMP Records'!Q:Q, MATCH($A14, 'BMP Records'!$A:$A, 0)), 1, 0)</f>
        <v>#N/A</v>
      </c>
      <c r="AV14" s="44" t="e">
        <f>IF(R14&lt;&gt;INDEX('BMP Records'!R:R, MATCH($A14, 'BMP Records'!$A:$A, 0)), 1, 0)</f>
        <v>#N/A</v>
      </c>
      <c r="AW14" s="44" t="e">
        <f>IF(S14&lt;&gt;INDEX('BMP Records'!S:S, MATCH($A14, 'BMP Records'!$A:$A, 0)), 1, 0)</f>
        <v>#N/A</v>
      </c>
      <c r="AX14" s="44" t="e">
        <f>IF(T14&lt;&gt;INDEX('BMP Records'!T:T, MATCH($A14, 'BMP Records'!$A:$A, 0)), 1, 0)</f>
        <v>#N/A</v>
      </c>
      <c r="AY14" s="44" t="e">
        <f>IF(U14&lt;&gt;INDEX('BMP Records'!U:U, MATCH($A14, 'BMP Records'!$A:$A, 0)), 1, 0)</f>
        <v>#N/A</v>
      </c>
      <c r="AZ14" s="44" t="e">
        <f>IF(V14&lt;&gt;INDEX('BMP Records'!V:V, MATCH($A14, 'BMP Records'!$A:$A, 0)), 1, 0)</f>
        <v>#N/A</v>
      </c>
      <c r="BA14" s="44" t="e">
        <f>IF(W14&lt;&gt;INDEX('BMP Records'!W:W, MATCH($A14, 'BMP Records'!$A:$A, 0)), 1, 0)</f>
        <v>#N/A</v>
      </c>
      <c r="BB14" s="44" t="e">
        <f>IF(X14&lt;&gt;INDEX('BMP Records'!X:X, MATCH($A14, 'BMP Records'!$A:$A, 0)), 1, 0)</f>
        <v>#N/A</v>
      </c>
      <c r="BC14" s="44" t="e">
        <f>IF(Y14&lt;&gt;INDEX('BMP Records'!Y:Y, MATCH($A14, 'BMP Records'!$A:$A, 0)), 1, 0)</f>
        <v>#N/A</v>
      </c>
      <c r="BD14" s="44" t="e">
        <f>IF(Z14&lt;&gt;INDEX('BMP Records'!Z:Z, MATCH($A14, 'BMP Records'!$A:$A, 0)), 1, 0)</f>
        <v>#N/A</v>
      </c>
      <c r="BE14" s="44" t="e">
        <f>IF(AA14&lt;&gt;INDEX('BMP Records'!AA:AA, MATCH($A14, 'BMP Records'!$A:$A, 0)), 1, 0)</f>
        <v>#N/A</v>
      </c>
      <c r="BF14" s="44" t="e">
        <f>IF(AB14&lt;&gt;INDEX('BMP Records'!AB:AB, MATCH($A14, 'BMP Records'!$A:$A, 0)), 1, 0)</f>
        <v>#N/A</v>
      </c>
      <c r="BG14" s="44" t="e">
        <f>IF(AC14&lt;&gt;INDEX('BMP Records'!AC:AC, MATCH($A14, 'BMP Records'!$A:$A, 0)), 1, 0)</f>
        <v>#N/A</v>
      </c>
      <c r="BH14" s="62" t="e">
        <f>IF(AD14&lt;&gt;INDEX('BMP Records'!AD:AD, MATCH($A14, 'BMP Records'!$A:$A, 0)), 1, 0)</f>
        <v>#N/A</v>
      </c>
      <c r="BI14" s="44" t="e">
        <f>IF(AE14&lt;&gt;INDEX('BMP Records'!AE:AE, MATCH($A14, 'BMP Records'!$A:$A, 0)), 1, 0)</f>
        <v>#N/A</v>
      </c>
      <c r="BJ14" s="62" t="e">
        <f>SUM(Table124[[#This Row],[Comments]:[Comments32]])</f>
        <v>#N/A</v>
      </c>
    </row>
    <row r="15" spans="1:62" x14ac:dyDescent="0.55000000000000004">
      <c r="B15" s="16"/>
      <c r="C15" s="40"/>
      <c r="D15" s="39"/>
      <c r="G15" s="16"/>
      <c r="J15" s="15" t="s">
        <v>173</v>
      </c>
      <c r="S15" s="63"/>
      <c r="T15" s="87"/>
      <c r="U15" s="63"/>
      <c r="V15" s="43"/>
      <c r="W15" s="64"/>
      <c r="X15" s="87"/>
      <c r="Y15" s="63"/>
      <c r="Z15" s="64"/>
      <c r="AA15" s="65"/>
      <c r="AB15" s="63"/>
      <c r="AC15" s="63"/>
      <c r="AD15" s="63"/>
      <c r="AE15" s="88"/>
      <c r="AF15" s="44" t="e">
        <f>IF(B15&lt;&gt;INDEX('BMP Records'!B:B, MATCH($A15, 'BMP Records'!$A:$A, 0)), 1, 0)</f>
        <v>#N/A</v>
      </c>
      <c r="AG15" s="44" t="e">
        <f>IF(C15&lt;&gt;INDEX('BMP Records'!C:C, MATCH($A15, 'BMP Records'!$A:$A, 0)), 1, 0)</f>
        <v>#N/A</v>
      </c>
      <c r="AH15" s="44" t="e">
        <f>IF(D15&lt;&gt;INDEX('BMP Records'!D:D, MATCH($A15, 'BMP Records'!$A:$A, 0)), 1, 0)</f>
        <v>#N/A</v>
      </c>
      <c r="AI15" s="44" t="e">
        <f>IF(E15&lt;&gt;INDEX('BMP Records'!E:E, MATCH($A15, 'BMP Records'!$A:$A, 0)), 1, 0)</f>
        <v>#N/A</v>
      </c>
      <c r="AJ15" s="44" t="e">
        <f>IF(F15&lt;&gt;INDEX('BMP Records'!F:F, MATCH($A15, 'BMP Records'!$A:$A, 0)), 1, 0)</f>
        <v>#N/A</v>
      </c>
      <c r="AK15" s="44" t="e">
        <f>IF(G15&lt;&gt;INDEX('BMP Records'!G:G, MATCH($A15, 'BMP Records'!$A:$A, 0)), 1, 0)</f>
        <v>#N/A</v>
      </c>
      <c r="AL15" s="44" t="e">
        <f>IF(H15&lt;&gt;INDEX('BMP Records'!H:H, MATCH($A15, 'BMP Records'!$A:$A, 0)), 1, 0)</f>
        <v>#N/A</v>
      </c>
      <c r="AM15" s="44" t="e">
        <f>IF(I15&lt;&gt;INDEX('BMP Records'!I:I, MATCH($A15, 'BMP Records'!$A:$A, 0)), 1, 0)</f>
        <v>#N/A</v>
      </c>
      <c r="AN15" s="44" t="e">
        <f>IF(J15&lt;&gt;INDEX('BMP Records'!J:J, MATCH($A15, 'BMP Records'!$A:$A, 0)), 1, 0)</f>
        <v>#N/A</v>
      </c>
      <c r="AO15" s="44" t="e">
        <f>IF(K15&lt;&gt;INDEX('BMP Records'!K:K, MATCH($A15, 'BMP Records'!$A:$A, 0)), 1, 0)</f>
        <v>#N/A</v>
      </c>
      <c r="AP15" s="44" t="e">
        <f>IF(L15&lt;&gt;INDEX('BMP Records'!L:L, MATCH($A15, 'BMP Records'!$A:$A, 0)), 1, 0)</f>
        <v>#N/A</v>
      </c>
      <c r="AQ15" s="44" t="e">
        <f>IF(M15&lt;&gt;INDEX('BMP Records'!M:M, MATCH($A15, 'BMP Records'!$A:$A, 0)), 1, 0)</f>
        <v>#N/A</v>
      </c>
      <c r="AR15" s="44" t="e">
        <f>IF(N15&lt;&gt;INDEX('BMP Records'!N:N, MATCH($A15, 'BMP Records'!$A:$A, 0)), 1, 0)</f>
        <v>#N/A</v>
      </c>
      <c r="AS15" s="44" t="e">
        <f>IF(O15&lt;&gt;INDEX('BMP Records'!O:O, MATCH($A15, 'BMP Records'!$A:$A, 0)), 1, 0)</f>
        <v>#N/A</v>
      </c>
      <c r="AT15" s="44" t="e">
        <f>IF(P15&lt;&gt;INDEX('BMP Records'!P:P, MATCH($A15, 'BMP Records'!$A:$A, 0)), 1, 0)</f>
        <v>#N/A</v>
      </c>
      <c r="AU15" s="44" t="e">
        <f>IF(Q15&lt;&gt;INDEX('BMP Records'!Q:Q, MATCH($A15, 'BMP Records'!$A:$A, 0)), 1, 0)</f>
        <v>#N/A</v>
      </c>
      <c r="AV15" s="44" t="e">
        <f>IF(R15&lt;&gt;INDEX('BMP Records'!R:R, MATCH($A15, 'BMP Records'!$A:$A, 0)), 1, 0)</f>
        <v>#N/A</v>
      </c>
      <c r="AW15" s="44" t="e">
        <f>IF(S15&lt;&gt;INDEX('BMP Records'!S:S, MATCH($A15, 'BMP Records'!$A:$A, 0)), 1, 0)</f>
        <v>#N/A</v>
      </c>
      <c r="AX15" s="44" t="e">
        <f>IF(T15&lt;&gt;INDEX('BMP Records'!T:T, MATCH($A15, 'BMP Records'!$A:$A, 0)), 1, 0)</f>
        <v>#N/A</v>
      </c>
      <c r="AY15" s="44" t="e">
        <f>IF(U15&lt;&gt;INDEX('BMP Records'!U:U, MATCH($A15, 'BMP Records'!$A:$A, 0)), 1, 0)</f>
        <v>#N/A</v>
      </c>
      <c r="AZ15" s="44" t="e">
        <f>IF(V15&lt;&gt;INDEX('BMP Records'!V:V, MATCH($A15, 'BMP Records'!$A:$A, 0)), 1, 0)</f>
        <v>#N/A</v>
      </c>
      <c r="BA15" s="44" t="e">
        <f>IF(W15&lt;&gt;INDEX('BMP Records'!W:W, MATCH($A15, 'BMP Records'!$A:$A, 0)), 1, 0)</f>
        <v>#N/A</v>
      </c>
      <c r="BB15" s="44" t="e">
        <f>IF(X15&lt;&gt;INDEX('BMP Records'!X:X, MATCH($A15, 'BMP Records'!$A:$A, 0)), 1, 0)</f>
        <v>#N/A</v>
      </c>
      <c r="BC15" s="44" t="e">
        <f>IF(Y15&lt;&gt;INDEX('BMP Records'!Y:Y, MATCH($A15, 'BMP Records'!$A:$A, 0)), 1, 0)</f>
        <v>#N/A</v>
      </c>
      <c r="BD15" s="44" t="e">
        <f>IF(Z15&lt;&gt;INDEX('BMP Records'!Z:Z, MATCH($A15, 'BMP Records'!$A:$A, 0)), 1, 0)</f>
        <v>#N/A</v>
      </c>
      <c r="BE15" s="44" t="e">
        <f>IF(AA15&lt;&gt;INDEX('BMP Records'!AA:AA, MATCH($A15, 'BMP Records'!$A:$A, 0)), 1, 0)</f>
        <v>#N/A</v>
      </c>
      <c r="BF15" s="44" t="e">
        <f>IF(AB15&lt;&gt;INDEX('BMP Records'!AB:AB, MATCH($A15, 'BMP Records'!$A:$A, 0)), 1, 0)</f>
        <v>#N/A</v>
      </c>
      <c r="BG15" s="44" t="e">
        <f>IF(AC15&lt;&gt;INDEX('BMP Records'!AC:AC, MATCH($A15, 'BMP Records'!$A:$A, 0)), 1, 0)</f>
        <v>#N/A</v>
      </c>
      <c r="BH15" s="62" t="e">
        <f>IF(AD15&lt;&gt;INDEX('BMP Records'!AD:AD, MATCH($A15, 'BMP Records'!$A:$A, 0)), 1, 0)</f>
        <v>#N/A</v>
      </c>
      <c r="BI15" s="44" t="e">
        <f>IF(AE15&lt;&gt;INDEX('BMP Records'!AE:AE, MATCH($A15, 'BMP Records'!$A:$A, 0)), 1, 0)</f>
        <v>#N/A</v>
      </c>
      <c r="BJ15" s="62" t="e">
        <f>SUM(Table124[[#This Row],[Comments]:[Comments32]])</f>
        <v>#N/A</v>
      </c>
    </row>
    <row r="16" spans="1:62" x14ac:dyDescent="0.55000000000000004">
      <c r="B16" s="16"/>
      <c r="C16" s="40"/>
      <c r="D16" s="39"/>
      <c r="G16" s="16"/>
      <c r="J16" s="15" t="s">
        <v>173</v>
      </c>
      <c r="S16" s="63"/>
      <c r="T16" s="87"/>
      <c r="U16" s="63"/>
      <c r="V16" s="43"/>
      <c r="W16" s="64"/>
      <c r="X16" s="87"/>
      <c r="Y16" s="63"/>
      <c r="Z16" s="64"/>
      <c r="AA16" s="65"/>
      <c r="AB16" s="63"/>
      <c r="AC16" s="63"/>
      <c r="AD16" s="63"/>
      <c r="AE16" s="88"/>
      <c r="AF16" s="44" t="e">
        <f>IF(B16&lt;&gt;INDEX('BMP Records'!B:B, MATCH($A16, 'BMP Records'!$A:$A, 0)), 1, 0)</f>
        <v>#N/A</v>
      </c>
      <c r="AG16" s="44" t="e">
        <f>IF(C16&lt;&gt;INDEX('BMP Records'!C:C, MATCH($A16, 'BMP Records'!$A:$A, 0)), 1, 0)</f>
        <v>#N/A</v>
      </c>
      <c r="AH16" s="44" t="e">
        <f>IF(D16&lt;&gt;INDEX('BMP Records'!D:D, MATCH($A16, 'BMP Records'!$A:$A, 0)), 1, 0)</f>
        <v>#N/A</v>
      </c>
      <c r="AI16" s="44" t="e">
        <f>IF(E16&lt;&gt;INDEX('BMP Records'!E:E, MATCH($A16, 'BMP Records'!$A:$A, 0)), 1, 0)</f>
        <v>#N/A</v>
      </c>
      <c r="AJ16" s="44" t="e">
        <f>IF(F16&lt;&gt;INDEX('BMP Records'!F:F, MATCH($A16, 'BMP Records'!$A:$A, 0)), 1, 0)</f>
        <v>#N/A</v>
      </c>
      <c r="AK16" s="44" t="e">
        <f>IF(G16&lt;&gt;INDEX('BMP Records'!G:G, MATCH($A16, 'BMP Records'!$A:$A, 0)), 1, 0)</f>
        <v>#N/A</v>
      </c>
      <c r="AL16" s="44" t="e">
        <f>IF(H16&lt;&gt;INDEX('BMP Records'!H:H, MATCH($A16, 'BMP Records'!$A:$A, 0)), 1, 0)</f>
        <v>#N/A</v>
      </c>
      <c r="AM16" s="44" t="e">
        <f>IF(I16&lt;&gt;INDEX('BMP Records'!I:I, MATCH($A16, 'BMP Records'!$A:$A, 0)), 1, 0)</f>
        <v>#N/A</v>
      </c>
      <c r="AN16" s="44" t="e">
        <f>IF(J16&lt;&gt;INDEX('BMP Records'!J:J, MATCH($A16, 'BMP Records'!$A:$A, 0)), 1, 0)</f>
        <v>#N/A</v>
      </c>
      <c r="AO16" s="44" t="e">
        <f>IF(K16&lt;&gt;INDEX('BMP Records'!K:K, MATCH($A16, 'BMP Records'!$A:$A, 0)), 1, 0)</f>
        <v>#N/A</v>
      </c>
      <c r="AP16" s="44" t="e">
        <f>IF(L16&lt;&gt;INDEX('BMP Records'!L:L, MATCH($A16, 'BMP Records'!$A:$A, 0)), 1, 0)</f>
        <v>#N/A</v>
      </c>
      <c r="AQ16" s="44" t="e">
        <f>IF(M16&lt;&gt;INDEX('BMP Records'!M:M, MATCH($A16, 'BMP Records'!$A:$A, 0)), 1, 0)</f>
        <v>#N/A</v>
      </c>
      <c r="AR16" s="44" t="e">
        <f>IF(N16&lt;&gt;INDEX('BMP Records'!N:N, MATCH($A16, 'BMP Records'!$A:$A, 0)), 1, 0)</f>
        <v>#N/A</v>
      </c>
      <c r="AS16" s="44" t="e">
        <f>IF(O16&lt;&gt;INDEX('BMP Records'!O:O, MATCH($A16, 'BMP Records'!$A:$A, 0)), 1, 0)</f>
        <v>#N/A</v>
      </c>
      <c r="AT16" s="44" t="e">
        <f>IF(P16&lt;&gt;INDEX('BMP Records'!P:P, MATCH($A16, 'BMP Records'!$A:$A, 0)), 1, 0)</f>
        <v>#N/A</v>
      </c>
      <c r="AU16" s="44" t="e">
        <f>IF(Q16&lt;&gt;INDEX('BMP Records'!Q:Q, MATCH($A16, 'BMP Records'!$A:$A, 0)), 1, 0)</f>
        <v>#N/A</v>
      </c>
      <c r="AV16" s="44" t="e">
        <f>IF(R16&lt;&gt;INDEX('BMP Records'!R:R, MATCH($A16, 'BMP Records'!$A:$A, 0)), 1, 0)</f>
        <v>#N/A</v>
      </c>
      <c r="AW16" s="44" t="e">
        <f>IF(S16&lt;&gt;INDEX('BMP Records'!S:S, MATCH($A16, 'BMP Records'!$A:$A, 0)), 1, 0)</f>
        <v>#N/A</v>
      </c>
      <c r="AX16" s="44" t="e">
        <f>IF(T16&lt;&gt;INDEX('BMP Records'!T:T, MATCH($A16, 'BMP Records'!$A:$A, 0)), 1, 0)</f>
        <v>#N/A</v>
      </c>
      <c r="AY16" s="44" t="e">
        <f>IF(U16&lt;&gt;INDEX('BMP Records'!U:U, MATCH($A16, 'BMP Records'!$A:$A, 0)), 1, 0)</f>
        <v>#N/A</v>
      </c>
      <c r="AZ16" s="44" t="e">
        <f>IF(V16&lt;&gt;INDEX('BMP Records'!V:V, MATCH($A16, 'BMP Records'!$A:$A, 0)), 1, 0)</f>
        <v>#N/A</v>
      </c>
      <c r="BA16" s="44" t="e">
        <f>IF(W16&lt;&gt;INDEX('BMP Records'!W:W, MATCH($A16, 'BMP Records'!$A:$A, 0)), 1, 0)</f>
        <v>#N/A</v>
      </c>
      <c r="BB16" s="44" t="e">
        <f>IF(X16&lt;&gt;INDEX('BMP Records'!X:X, MATCH($A16, 'BMP Records'!$A:$A, 0)), 1, 0)</f>
        <v>#N/A</v>
      </c>
      <c r="BC16" s="44" t="e">
        <f>IF(Y16&lt;&gt;INDEX('BMP Records'!Y:Y, MATCH($A16, 'BMP Records'!$A:$A, 0)), 1, 0)</f>
        <v>#N/A</v>
      </c>
      <c r="BD16" s="44" t="e">
        <f>IF(Z16&lt;&gt;INDEX('BMP Records'!Z:Z, MATCH($A16, 'BMP Records'!$A:$A, 0)), 1, 0)</f>
        <v>#N/A</v>
      </c>
      <c r="BE16" s="44" t="e">
        <f>IF(AA16&lt;&gt;INDEX('BMP Records'!AA:AA, MATCH($A16, 'BMP Records'!$A:$A, 0)), 1, 0)</f>
        <v>#N/A</v>
      </c>
      <c r="BF16" s="44" t="e">
        <f>IF(AB16&lt;&gt;INDEX('BMP Records'!AB:AB, MATCH($A16, 'BMP Records'!$A:$A, 0)), 1, 0)</f>
        <v>#N/A</v>
      </c>
      <c r="BG16" s="44" t="e">
        <f>IF(AC16&lt;&gt;INDEX('BMP Records'!AC:AC, MATCH($A16, 'BMP Records'!$A:$A, 0)), 1, 0)</f>
        <v>#N/A</v>
      </c>
      <c r="BH16" s="62" t="e">
        <f>IF(AD16&lt;&gt;INDEX('BMP Records'!AD:AD, MATCH($A16, 'BMP Records'!$A:$A, 0)), 1, 0)</f>
        <v>#N/A</v>
      </c>
      <c r="BI16" s="44" t="e">
        <f>IF(AE16&lt;&gt;INDEX('BMP Records'!AE:AE, MATCH($A16, 'BMP Records'!$A:$A, 0)), 1, 0)</f>
        <v>#N/A</v>
      </c>
      <c r="BJ16" s="62" t="e">
        <f>SUM(Table124[[#This Row],[Comments]:[Comments32]])</f>
        <v>#N/A</v>
      </c>
    </row>
    <row r="17" spans="2:62" x14ac:dyDescent="0.55000000000000004">
      <c r="B17" s="16"/>
      <c r="C17" s="40"/>
      <c r="D17" s="39"/>
      <c r="G17" s="16"/>
      <c r="J17" s="15" t="s">
        <v>173</v>
      </c>
      <c r="S17" s="63"/>
      <c r="T17" s="87"/>
      <c r="U17" s="63"/>
      <c r="V17" s="43"/>
      <c r="W17" s="64"/>
      <c r="X17" s="87"/>
      <c r="Y17" s="63"/>
      <c r="Z17" s="64"/>
      <c r="AA17" s="65"/>
      <c r="AB17" s="63"/>
      <c r="AC17" s="63"/>
      <c r="AD17" s="63"/>
      <c r="AE17" s="88"/>
      <c r="AF17" s="44" t="e">
        <f>IF(B17&lt;&gt;INDEX('BMP Records'!B:B, MATCH($A17, 'BMP Records'!$A:$A, 0)), 1, 0)</f>
        <v>#N/A</v>
      </c>
      <c r="AG17" s="44" t="e">
        <f>IF(C17&lt;&gt;INDEX('BMP Records'!C:C, MATCH($A17, 'BMP Records'!$A:$A, 0)), 1, 0)</f>
        <v>#N/A</v>
      </c>
      <c r="AH17" s="44" t="e">
        <f>IF(D17&lt;&gt;INDEX('BMP Records'!D:D, MATCH($A17, 'BMP Records'!$A:$A, 0)), 1, 0)</f>
        <v>#N/A</v>
      </c>
      <c r="AI17" s="44" t="e">
        <f>IF(E17&lt;&gt;INDEX('BMP Records'!E:E, MATCH($A17, 'BMP Records'!$A:$A, 0)), 1, 0)</f>
        <v>#N/A</v>
      </c>
      <c r="AJ17" s="44" t="e">
        <f>IF(F17&lt;&gt;INDEX('BMP Records'!F:F, MATCH($A17, 'BMP Records'!$A:$A, 0)), 1, 0)</f>
        <v>#N/A</v>
      </c>
      <c r="AK17" s="44" t="e">
        <f>IF(G17&lt;&gt;INDEX('BMP Records'!G:G, MATCH($A17, 'BMP Records'!$A:$A, 0)), 1, 0)</f>
        <v>#N/A</v>
      </c>
      <c r="AL17" s="44" t="e">
        <f>IF(H17&lt;&gt;INDEX('BMP Records'!H:H, MATCH($A17, 'BMP Records'!$A:$A, 0)), 1, 0)</f>
        <v>#N/A</v>
      </c>
      <c r="AM17" s="44" t="e">
        <f>IF(I17&lt;&gt;INDEX('BMP Records'!I:I, MATCH($A17, 'BMP Records'!$A:$A, 0)), 1, 0)</f>
        <v>#N/A</v>
      </c>
      <c r="AN17" s="44" t="e">
        <f>IF(J17&lt;&gt;INDEX('BMP Records'!J:J, MATCH($A17, 'BMP Records'!$A:$A, 0)), 1, 0)</f>
        <v>#N/A</v>
      </c>
      <c r="AO17" s="44" t="e">
        <f>IF(K17&lt;&gt;INDEX('BMP Records'!K:K, MATCH($A17, 'BMP Records'!$A:$A, 0)), 1, 0)</f>
        <v>#N/A</v>
      </c>
      <c r="AP17" s="44" t="e">
        <f>IF(L17&lt;&gt;INDEX('BMP Records'!L:L, MATCH($A17, 'BMP Records'!$A:$A, 0)), 1, 0)</f>
        <v>#N/A</v>
      </c>
      <c r="AQ17" s="44" t="e">
        <f>IF(M17&lt;&gt;INDEX('BMP Records'!M:M, MATCH($A17, 'BMP Records'!$A:$A, 0)), 1, 0)</f>
        <v>#N/A</v>
      </c>
      <c r="AR17" s="44" t="e">
        <f>IF(N17&lt;&gt;INDEX('BMP Records'!N:N, MATCH($A17, 'BMP Records'!$A:$A, 0)), 1, 0)</f>
        <v>#N/A</v>
      </c>
      <c r="AS17" s="44" t="e">
        <f>IF(O17&lt;&gt;INDEX('BMP Records'!O:O, MATCH($A17, 'BMP Records'!$A:$A, 0)), 1, 0)</f>
        <v>#N/A</v>
      </c>
      <c r="AT17" s="44" t="e">
        <f>IF(P17&lt;&gt;INDEX('BMP Records'!P:P, MATCH($A17, 'BMP Records'!$A:$A, 0)), 1, 0)</f>
        <v>#N/A</v>
      </c>
      <c r="AU17" s="44" t="e">
        <f>IF(Q17&lt;&gt;INDEX('BMP Records'!Q:Q, MATCH($A17, 'BMP Records'!$A:$A, 0)), 1, 0)</f>
        <v>#N/A</v>
      </c>
      <c r="AV17" s="44" t="e">
        <f>IF(R17&lt;&gt;INDEX('BMP Records'!R:R, MATCH($A17, 'BMP Records'!$A:$A, 0)), 1, 0)</f>
        <v>#N/A</v>
      </c>
      <c r="AW17" s="44" t="e">
        <f>IF(S17&lt;&gt;INDEX('BMP Records'!S:S, MATCH($A17, 'BMP Records'!$A:$A, 0)), 1, 0)</f>
        <v>#N/A</v>
      </c>
      <c r="AX17" s="44" t="e">
        <f>IF(T17&lt;&gt;INDEX('BMP Records'!T:T, MATCH($A17, 'BMP Records'!$A:$A, 0)), 1, 0)</f>
        <v>#N/A</v>
      </c>
      <c r="AY17" s="44" t="e">
        <f>IF(U17&lt;&gt;INDEX('BMP Records'!U:U, MATCH($A17, 'BMP Records'!$A:$A, 0)), 1, 0)</f>
        <v>#N/A</v>
      </c>
      <c r="AZ17" s="44" t="e">
        <f>IF(V17&lt;&gt;INDEX('BMP Records'!V:V, MATCH($A17, 'BMP Records'!$A:$A, 0)), 1, 0)</f>
        <v>#N/A</v>
      </c>
      <c r="BA17" s="44" t="e">
        <f>IF(W17&lt;&gt;INDEX('BMP Records'!W:W, MATCH($A17, 'BMP Records'!$A:$A, 0)), 1, 0)</f>
        <v>#N/A</v>
      </c>
      <c r="BB17" s="44" t="e">
        <f>IF(X17&lt;&gt;INDEX('BMP Records'!X:X, MATCH($A17, 'BMP Records'!$A:$A, 0)), 1, 0)</f>
        <v>#N/A</v>
      </c>
      <c r="BC17" s="44" t="e">
        <f>IF(Y17&lt;&gt;INDEX('BMP Records'!Y:Y, MATCH($A17, 'BMP Records'!$A:$A, 0)), 1, 0)</f>
        <v>#N/A</v>
      </c>
      <c r="BD17" s="44" t="e">
        <f>IF(Z17&lt;&gt;INDEX('BMP Records'!Z:Z, MATCH($A17, 'BMP Records'!$A:$A, 0)), 1, 0)</f>
        <v>#N/A</v>
      </c>
      <c r="BE17" s="44" t="e">
        <f>IF(AA17&lt;&gt;INDEX('BMP Records'!AA:AA, MATCH($A17, 'BMP Records'!$A:$A, 0)), 1, 0)</f>
        <v>#N/A</v>
      </c>
      <c r="BF17" s="44" t="e">
        <f>IF(AB17&lt;&gt;INDEX('BMP Records'!AB:AB, MATCH($A17, 'BMP Records'!$A:$A, 0)), 1, 0)</f>
        <v>#N/A</v>
      </c>
      <c r="BG17" s="44" t="e">
        <f>IF(AC17&lt;&gt;INDEX('BMP Records'!AC:AC, MATCH($A17, 'BMP Records'!$A:$A, 0)), 1, 0)</f>
        <v>#N/A</v>
      </c>
      <c r="BH17" s="62" t="e">
        <f>IF(AD17&lt;&gt;INDEX('BMP Records'!AD:AD, MATCH($A17, 'BMP Records'!$A:$A, 0)), 1, 0)</f>
        <v>#N/A</v>
      </c>
      <c r="BI17" s="44" t="e">
        <f>IF(AE17&lt;&gt;INDEX('BMP Records'!AE:AE, MATCH($A17, 'BMP Records'!$A:$A, 0)), 1, 0)</f>
        <v>#N/A</v>
      </c>
      <c r="BJ17" s="62" t="e">
        <f>SUM(Table124[[#This Row],[Comments]:[Comments32]])</f>
        <v>#N/A</v>
      </c>
    </row>
    <row r="18" spans="2:62" x14ac:dyDescent="0.55000000000000004">
      <c r="B18" s="16"/>
      <c r="C18" s="40"/>
      <c r="D18" s="39"/>
      <c r="G18" s="16"/>
      <c r="J18" s="15" t="s">
        <v>173</v>
      </c>
      <c r="S18" s="63"/>
      <c r="T18" s="87"/>
      <c r="U18" s="63"/>
      <c r="V18" s="43"/>
      <c r="W18" s="64"/>
      <c r="X18" s="87"/>
      <c r="Y18" s="63"/>
      <c r="Z18" s="64"/>
      <c r="AA18" s="65"/>
      <c r="AB18" s="63"/>
      <c r="AC18" s="63"/>
      <c r="AD18" s="63"/>
      <c r="AE18" s="88"/>
      <c r="AF18" s="44" t="e">
        <f>IF(B18&lt;&gt;INDEX('BMP Records'!B:B, MATCH($A18, 'BMP Records'!$A:$A, 0)), 1, 0)</f>
        <v>#N/A</v>
      </c>
      <c r="AG18" s="44" t="e">
        <f>IF(C18&lt;&gt;INDEX('BMP Records'!C:C, MATCH($A18, 'BMP Records'!$A:$A, 0)), 1, 0)</f>
        <v>#N/A</v>
      </c>
      <c r="AH18" s="44" t="e">
        <f>IF(D18&lt;&gt;INDEX('BMP Records'!D:D, MATCH($A18, 'BMP Records'!$A:$A, 0)), 1, 0)</f>
        <v>#N/A</v>
      </c>
      <c r="AI18" s="44" t="e">
        <f>IF(E18&lt;&gt;INDEX('BMP Records'!E:E, MATCH($A18, 'BMP Records'!$A:$A, 0)), 1, 0)</f>
        <v>#N/A</v>
      </c>
      <c r="AJ18" s="44" t="e">
        <f>IF(F18&lt;&gt;INDEX('BMP Records'!F:F, MATCH($A18, 'BMP Records'!$A:$A, 0)), 1, 0)</f>
        <v>#N/A</v>
      </c>
      <c r="AK18" s="44" t="e">
        <f>IF(G18&lt;&gt;INDEX('BMP Records'!G:G, MATCH($A18, 'BMP Records'!$A:$A, 0)), 1, 0)</f>
        <v>#N/A</v>
      </c>
      <c r="AL18" s="44" t="e">
        <f>IF(H18&lt;&gt;INDEX('BMP Records'!H:H, MATCH($A18, 'BMP Records'!$A:$A, 0)), 1, 0)</f>
        <v>#N/A</v>
      </c>
      <c r="AM18" s="44" t="e">
        <f>IF(I18&lt;&gt;INDEX('BMP Records'!I:I, MATCH($A18, 'BMP Records'!$A:$A, 0)), 1, 0)</f>
        <v>#N/A</v>
      </c>
      <c r="AN18" s="44" t="e">
        <f>IF(J18&lt;&gt;INDEX('BMP Records'!J:J, MATCH($A18, 'BMP Records'!$A:$A, 0)), 1, 0)</f>
        <v>#N/A</v>
      </c>
      <c r="AO18" s="44" t="e">
        <f>IF(K18&lt;&gt;INDEX('BMP Records'!K:K, MATCH($A18, 'BMP Records'!$A:$A, 0)), 1, 0)</f>
        <v>#N/A</v>
      </c>
      <c r="AP18" s="44" t="e">
        <f>IF(L18&lt;&gt;INDEX('BMP Records'!L:L, MATCH($A18, 'BMP Records'!$A:$A, 0)), 1, 0)</f>
        <v>#N/A</v>
      </c>
      <c r="AQ18" s="44" t="e">
        <f>IF(M18&lt;&gt;INDEX('BMP Records'!M:M, MATCH($A18, 'BMP Records'!$A:$A, 0)), 1, 0)</f>
        <v>#N/A</v>
      </c>
      <c r="AR18" s="44" t="e">
        <f>IF(N18&lt;&gt;INDEX('BMP Records'!N:N, MATCH($A18, 'BMP Records'!$A:$A, 0)), 1, 0)</f>
        <v>#N/A</v>
      </c>
      <c r="AS18" s="44" t="e">
        <f>IF(O18&lt;&gt;INDEX('BMP Records'!O:O, MATCH($A18, 'BMP Records'!$A:$A, 0)), 1, 0)</f>
        <v>#N/A</v>
      </c>
      <c r="AT18" s="44" t="e">
        <f>IF(P18&lt;&gt;INDEX('BMP Records'!P:P, MATCH($A18, 'BMP Records'!$A:$A, 0)), 1, 0)</f>
        <v>#N/A</v>
      </c>
      <c r="AU18" s="44" t="e">
        <f>IF(Q18&lt;&gt;INDEX('BMP Records'!Q:Q, MATCH($A18, 'BMP Records'!$A:$A, 0)), 1, 0)</f>
        <v>#N/A</v>
      </c>
      <c r="AV18" s="44" t="e">
        <f>IF(R18&lt;&gt;INDEX('BMP Records'!R:R, MATCH($A18, 'BMP Records'!$A:$A, 0)), 1, 0)</f>
        <v>#N/A</v>
      </c>
      <c r="AW18" s="44" t="e">
        <f>IF(S18&lt;&gt;INDEX('BMP Records'!S:S, MATCH($A18, 'BMP Records'!$A:$A, 0)), 1, 0)</f>
        <v>#N/A</v>
      </c>
      <c r="AX18" s="44" t="e">
        <f>IF(T18&lt;&gt;INDEX('BMP Records'!T:T, MATCH($A18, 'BMP Records'!$A:$A, 0)), 1, 0)</f>
        <v>#N/A</v>
      </c>
      <c r="AY18" s="44" t="e">
        <f>IF(U18&lt;&gt;INDEX('BMP Records'!U:U, MATCH($A18, 'BMP Records'!$A:$A, 0)), 1, 0)</f>
        <v>#N/A</v>
      </c>
      <c r="AZ18" s="44" t="e">
        <f>IF(V18&lt;&gt;INDEX('BMP Records'!V:V, MATCH($A18, 'BMP Records'!$A:$A, 0)), 1, 0)</f>
        <v>#N/A</v>
      </c>
      <c r="BA18" s="44" t="e">
        <f>IF(W18&lt;&gt;INDEX('BMP Records'!W:W, MATCH($A18, 'BMP Records'!$A:$A, 0)), 1, 0)</f>
        <v>#N/A</v>
      </c>
      <c r="BB18" s="44" t="e">
        <f>IF(X18&lt;&gt;INDEX('BMP Records'!X:X, MATCH($A18, 'BMP Records'!$A:$A, 0)), 1, 0)</f>
        <v>#N/A</v>
      </c>
      <c r="BC18" s="44" t="e">
        <f>IF(Y18&lt;&gt;INDEX('BMP Records'!Y:Y, MATCH($A18, 'BMP Records'!$A:$A, 0)), 1, 0)</f>
        <v>#N/A</v>
      </c>
      <c r="BD18" s="44" t="e">
        <f>IF(Z18&lt;&gt;INDEX('BMP Records'!Z:Z, MATCH($A18, 'BMP Records'!$A:$A, 0)), 1, 0)</f>
        <v>#N/A</v>
      </c>
      <c r="BE18" s="44" t="e">
        <f>IF(AA18&lt;&gt;INDEX('BMP Records'!AA:AA, MATCH($A18, 'BMP Records'!$A:$A, 0)), 1, 0)</f>
        <v>#N/A</v>
      </c>
      <c r="BF18" s="44" t="e">
        <f>IF(AB18&lt;&gt;INDEX('BMP Records'!AB:AB, MATCH($A18, 'BMP Records'!$A:$A, 0)), 1, 0)</f>
        <v>#N/A</v>
      </c>
      <c r="BG18" s="44" t="e">
        <f>IF(AC18&lt;&gt;INDEX('BMP Records'!AC:AC, MATCH($A18, 'BMP Records'!$A:$A, 0)), 1, 0)</f>
        <v>#N/A</v>
      </c>
      <c r="BH18" s="62" t="e">
        <f>IF(AD18&lt;&gt;INDEX('BMP Records'!AD:AD, MATCH($A18, 'BMP Records'!$A:$A, 0)), 1, 0)</f>
        <v>#N/A</v>
      </c>
      <c r="BI18" s="44" t="e">
        <f>IF(AE18&lt;&gt;INDEX('BMP Records'!AE:AE, MATCH($A18, 'BMP Records'!$A:$A, 0)), 1, 0)</f>
        <v>#N/A</v>
      </c>
      <c r="BJ18" s="62" t="e">
        <f>SUM(Table124[[#This Row],[Comments]:[Comments32]])</f>
        <v>#N/A</v>
      </c>
    </row>
    <row r="19" spans="2:62" x14ac:dyDescent="0.55000000000000004">
      <c r="B19" s="16"/>
      <c r="C19" s="40"/>
      <c r="D19" s="39"/>
      <c r="G19" s="16"/>
      <c r="J19" s="15" t="s">
        <v>173</v>
      </c>
      <c r="S19" s="63"/>
      <c r="T19" s="87"/>
      <c r="U19" s="63"/>
      <c r="V19" s="43"/>
      <c r="W19" s="64"/>
      <c r="X19" s="87"/>
      <c r="Y19" s="63"/>
      <c r="Z19" s="64"/>
      <c r="AA19" s="65"/>
      <c r="AB19" s="63"/>
      <c r="AC19" s="63"/>
      <c r="AD19" s="63"/>
      <c r="AE19" s="88"/>
      <c r="AF19" s="44" t="e">
        <f>IF(B19&lt;&gt;INDEX('BMP Records'!B:B, MATCH($A19, 'BMP Records'!$A:$A, 0)), 1, 0)</f>
        <v>#N/A</v>
      </c>
      <c r="AG19" s="44" t="e">
        <f>IF(C19&lt;&gt;INDEX('BMP Records'!C:C, MATCH($A19, 'BMP Records'!$A:$A, 0)), 1, 0)</f>
        <v>#N/A</v>
      </c>
      <c r="AH19" s="44" t="e">
        <f>IF(D19&lt;&gt;INDEX('BMP Records'!D:D, MATCH($A19, 'BMP Records'!$A:$A, 0)), 1, 0)</f>
        <v>#N/A</v>
      </c>
      <c r="AI19" s="44" t="e">
        <f>IF(E19&lt;&gt;INDEX('BMP Records'!E:E, MATCH($A19, 'BMP Records'!$A:$A, 0)), 1, 0)</f>
        <v>#N/A</v>
      </c>
      <c r="AJ19" s="44" t="e">
        <f>IF(F19&lt;&gt;INDEX('BMP Records'!F:F, MATCH($A19, 'BMP Records'!$A:$A, 0)), 1, 0)</f>
        <v>#N/A</v>
      </c>
      <c r="AK19" s="44" t="e">
        <f>IF(G19&lt;&gt;INDEX('BMP Records'!G:G, MATCH($A19, 'BMP Records'!$A:$A, 0)), 1, 0)</f>
        <v>#N/A</v>
      </c>
      <c r="AL19" s="44" t="e">
        <f>IF(H19&lt;&gt;INDEX('BMP Records'!H:H, MATCH($A19, 'BMP Records'!$A:$A, 0)), 1, 0)</f>
        <v>#N/A</v>
      </c>
      <c r="AM19" s="44" t="e">
        <f>IF(I19&lt;&gt;INDEX('BMP Records'!I:I, MATCH($A19, 'BMP Records'!$A:$A, 0)), 1, 0)</f>
        <v>#N/A</v>
      </c>
      <c r="AN19" s="44" t="e">
        <f>IF(J19&lt;&gt;INDEX('BMP Records'!J:J, MATCH($A19, 'BMP Records'!$A:$A, 0)), 1, 0)</f>
        <v>#N/A</v>
      </c>
      <c r="AO19" s="44" t="e">
        <f>IF(K19&lt;&gt;INDEX('BMP Records'!K:K, MATCH($A19, 'BMP Records'!$A:$A, 0)), 1, 0)</f>
        <v>#N/A</v>
      </c>
      <c r="AP19" s="44" t="e">
        <f>IF(L19&lt;&gt;INDEX('BMP Records'!L:L, MATCH($A19, 'BMP Records'!$A:$A, 0)), 1, 0)</f>
        <v>#N/A</v>
      </c>
      <c r="AQ19" s="44" t="e">
        <f>IF(M19&lt;&gt;INDEX('BMP Records'!M:M, MATCH($A19, 'BMP Records'!$A:$A, 0)), 1, 0)</f>
        <v>#N/A</v>
      </c>
      <c r="AR19" s="44" t="e">
        <f>IF(N19&lt;&gt;INDEX('BMP Records'!N:N, MATCH($A19, 'BMP Records'!$A:$A, 0)), 1, 0)</f>
        <v>#N/A</v>
      </c>
      <c r="AS19" s="44" t="e">
        <f>IF(O19&lt;&gt;INDEX('BMP Records'!O:O, MATCH($A19, 'BMP Records'!$A:$A, 0)), 1, 0)</f>
        <v>#N/A</v>
      </c>
      <c r="AT19" s="44" t="e">
        <f>IF(P19&lt;&gt;INDEX('BMP Records'!P:P, MATCH($A19, 'BMP Records'!$A:$A, 0)), 1, 0)</f>
        <v>#N/A</v>
      </c>
      <c r="AU19" s="44" t="e">
        <f>IF(Q19&lt;&gt;INDEX('BMP Records'!Q:Q, MATCH($A19, 'BMP Records'!$A:$A, 0)), 1, 0)</f>
        <v>#N/A</v>
      </c>
      <c r="AV19" s="44" t="e">
        <f>IF(R19&lt;&gt;INDEX('BMP Records'!R:R, MATCH($A19, 'BMP Records'!$A:$A, 0)), 1, 0)</f>
        <v>#N/A</v>
      </c>
      <c r="AW19" s="44" t="e">
        <f>IF(S19&lt;&gt;INDEX('BMP Records'!S:S, MATCH($A19, 'BMP Records'!$A:$A, 0)), 1, 0)</f>
        <v>#N/A</v>
      </c>
      <c r="AX19" s="44" t="e">
        <f>IF(T19&lt;&gt;INDEX('BMP Records'!T:T, MATCH($A19, 'BMP Records'!$A:$A, 0)), 1, 0)</f>
        <v>#N/A</v>
      </c>
      <c r="AY19" s="44" t="e">
        <f>IF(U19&lt;&gt;INDEX('BMP Records'!U:U, MATCH($A19, 'BMP Records'!$A:$A, 0)), 1, 0)</f>
        <v>#N/A</v>
      </c>
      <c r="AZ19" s="44" t="e">
        <f>IF(V19&lt;&gt;INDEX('BMP Records'!V:V, MATCH($A19, 'BMP Records'!$A:$A, 0)), 1, 0)</f>
        <v>#N/A</v>
      </c>
      <c r="BA19" s="44" t="e">
        <f>IF(W19&lt;&gt;INDEX('BMP Records'!W:W, MATCH($A19, 'BMP Records'!$A:$A, 0)), 1, 0)</f>
        <v>#N/A</v>
      </c>
      <c r="BB19" s="44" t="e">
        <f>IF(X19&lt;&gt;INDEX('BMP Records'!X:X, MATCH($A19, 'BMP Records'!$A:$A, 0)), 1, 0)</f>
        <v>#N/A</v>
      </c>
      <c r="BC19" s="44" t="e">
        <f>IF(Y19&lt;&gt;INDEX('BMP Records'!Y:Y, MATCH($A19, 'BMP Records'!$A:$A, 0)), 1, 0)</f>
        <v>#N/A</v>
      </c>
      <c r="BD19" s="44" t="e">
        <f>IF(Z19&lt;&gt;INDEX('BMP Records'!Z:Z, MATCH($A19, 'BMP Records'!$A:$A, 0)), 1, 0)</f>
        <v>#N/A</v>
      </c>
      <c r="BE19" s="44" t="e">
        <f>IF(AA19&lt;&gt;INDEX('BMP Records'!AA:AA, MATCH($A19, 'BMP Records'!$A:$A, 0)), 1, 0)</f>
        <v>#N/A</v>
      </c>
      <c r="BF19" s="44" t="e">
        <f>IF(AB19&lt;&gt;INDEX('BMP Records'!AB:AB, MATCH($A19, 'BMP Records'!$A:$A, 0)), 1, 0)</f>
        <v>#N/A</v>
      </c>
      <c r="BG19" s="44" t="e">
        <f>IF(AC19&lt;&gt;INDEX('BMP Records'!AC:AC, MATCH($A19, 'BMP Records'!$A:$A, 0)), 1, 0)</f>
        <v>#N/A</v>
      </c>
      <c r="BH19" s="62" t="e">
        <f>IF(AD19&lt;&gt;INDEX('BMP Records'!AD:AD, MATCH($A19, 'BMP Records'!$A:$A, 0)), 1, 0)</f>
        <v>#N/A</v>
      </c>
      <c r="BI19" s="44" t="e">
        <f>IF(AE19&lt;&gt;INDEX('BMP Records'!AE:AE, MATCH($A19, 'BMP Records'!$A:$A, 0)), 1, 0)</f>
        <v>#N/A</v>
      </c>
      <c r="BJ19" s="62" t="e">
        <f>SUM(Table124[[#This Row],[Comments]:[Comments32]])</f>
        <v>#N/A</v>
      </c>
    </row>
    <row r="20" spans="2:62" x14ac:dyDescent="0.55000000000000004">
      <c r="B20" s="16"/>
      <c r="C20" s="40"/>
      <c r="D20" s="39"/>
      <c r="G20" s="16"/>
      <c r="J20" s="15" t="s">
        <v>173</v>
      </c>
      <c r="S20" s="63"/>
      <c r="T20" s="87"/>
      <c r="U20" s="63"/>
      <c r="V20" s="43"/>
      <c r="W20" s="64"/>
      <c r="X20" s="87"/>
      <c r="Y20" s="63"/>
      <c r="Z20" s="64"/>
      <c r="AA20" s="65"/>
      <c r="AB20" s="63"/>
      <c r="AC20" s="63"/>
      <c r="AD20" s="63"/>
      <c r="AE20" s="88"/>
      <c r="AF20" s="44" t="e">
        <f>IF(B20&lt;&gt;INDEX('BMP Records'!B:B, MATCH($A20, 'BMP Records'!$A:$A, 0)), 1, 0)</f>
        <v>#N/A</v>
      </c>
      <c r="AG20" s="44" t="e">
        <f>IF(C20&lt;&gt;INDEX('BMP Records'!C:C, MATCH($A20, 'BMP Records'!$A:$A, 0)), 1, 0)</f>
        <v>#N/A</v>
      </c>
      <c r="AH20" s="44" t="e">
        <f>IF(D20&lt;&gt;INDEX('BMP Records'!D:D, MATCH($A20, 'BMP Records'!$A:$A, 0)), 1, 0)</f>
        <v>#N/A</v>
      </c>
      <c r="AI20" s="44" t="e">
        <f>IF(E20&lt;&gt;INDEX('BMP Records'!E:E, MATCH($A20, 'BMP Records'!$A:$A, 0)), 1, 0)</f>
        <v>#N/A</v>
      </c>
      <c r="AJ20" s="44" t="e">
        <f>IF(F20&lt;&gt;INDEX('BMP Records'!F:F, MATCH($A20, 'BMP Records'!$A:$A, 0)), 1, 0)</f>
        <v>#N/A</v>
      </c>
      <c r="AK20" s="44" t="e">
        <f>IF(G20&lt;&gt;INDEX('BMP Records'!G:G, MATCH($A20, 'BMP Records'!$A:$A, 0)), 1, 0)</f>
        <v>#N/A</v>
      </c>
      <c r="AL20" s="44" t="e">
        <f>IF(H20&lt;&gt;INDEX('BMP Records'!H:H, MATCH($A20, 'BMP Records'!$A:$A, 0)), 1, 0)</f>
        <v>#N/A</v>
      </c>
      <c r="AM20" s="44" t="e">
        <f>IF(I20&lt;&gt;INDEX('BMP Records'!I:I, MATCH($A20, 'BMP Records'!$A:$A, 0)), 1, 0)</f>
        <v>#N/A</v>
      </c>
      <c r="AN20" s="44" t="e">
        <f>IF(J20&lt;&gt;INDEX('BMP Records'!J:J, MATCH($A20, 'BMP Records'!$A:$A, 0)), 1, 0)</f>
        <v>#N/A</v>
      </c>
      <c r="AO20" s="44" t="e">
        <f>IF(K20&lt;&gt;INDEX('BMP Records'!K:K, MATCH($A20, 'BMP Records'!$A:$A, 0)), 1, 0)</f>
        <v>#N/A</v>
      </c>
      <c r="AP20" s="44" t="e">
        <f>IF(L20&lt;&gt;INDEX('BMP Records'!L:L, MATCH($A20, 'BMP Records'!$A:$A, 0)), 1, 0)</f>
        <v>#N/A</v>
      </c>
      <c r="AQ20" s="44" t="e">
        <f>IF(M20&lt;&gt;INDEX('BMP Records'!M:M, MATCH($A20, 'BMP Records'!$A:$A, 0)), 1, 0)</f>
        <v>#N/A</v>
      </c>
      <c r="AR20" s="44" t="e">
        <f>IF(N20&lt;&gt;INDEX('BMP Records'!N:N, MATCH($A20, 'BMP Records'!$A:$A, 0)), 1, 0)</f>
        <v>#N/A</v>
      </c>
      <c r="AS20" s="44" t="e">
        <f>IF(O20&lt;&gt;INDEX('BMP Records'!O:O, MATCH($A20, 'BMP Records'!$A:$A, 0)), 1, 0)</f>
        <v>#N/A</v>
      </c>
      <c r="AT20" s="44" t="e">
        <f>IF(P20&lt;&gt;INDEX('BMP Records'!P:P, MATCH($A20, 'BMP Records'!$A:$A, 0)), 1, 0)</f>
        <v>#N/A</v>
      </c>
      <c r="AU20" s="44" t="e">
        <f>IF(Q20&lt;&gt;INDEX('BMP Records'!Q:Q, MATCH($A20, 'BMP Records'!$A:$A, 0)), 1, 0)</f>
        <v>#N/A</v>
      </c>
      <c r="AV20" s="44" t="e">
        <f>IF(R20&lt;&gt;INDEX('BMP Records'!R:R, MATCH($A20, 'BMP Records'!$A:$A, 0)), 1, 0)</f>
        <v>#N/A</v>
      </c>
      <c r="AW20" s="44" t="e">
        <f>IF(S20&lt;&gt;INDEX('BMP Records'!S:S, MATCH($A20, 'BMP Records'!$A:$A, 0)), 1, 0)</f>
        <v>#N/A</v>
      </c>
      <c r="AX20" s="44" t="e">
        <f>IF(T20&lt;&gt;INDEX('BMP Records'!T:T, MATCH($A20, 'BMP Records'!$A:$A, 0)), 1, 0)</f>
        <v>#N/A</v>
      </c>
      <c r="AY20" s="44" t="e">
        <f>IF(U20&lt;&gt;INDEX('BMP Records'!U:U, MATCH($A20, 'BMP Records'!$A:$A, 0)), 1, 0)</f>
        <v>#N/A</v>
      </c>
      <c r="AZ20" s="44" t="e">
        <f>IF(V20&lt;&gt;INDEX('BMP Records'!V:V, MATCH($A20, 'BMP Records'!$A:$A, 0)), 1, 0)</f>
        <v>#N/A</v>
      </c>
      <c r="BA20" s="44" t="e">
        <f>IF(W20&lt;&gt;INDEX('BMP Records'!W:W, MATCH($A20, 'BMP Records'!$A:$A, 0)), 1, 0)</f>
        <v>#N/A</v>
      </c>
      <c r="BB20" s="44" t="e">
        <f>IF(X20&lt;&gt;INDEX('BMP Records'!X:X, MATCH($A20, 'BMP Records'!$A:$A, 0)), 1, 0)</f>
        <v>#N/A</v>
      </c>
      <c r="BC20" s="44" t="e">
        <f>IF(Y20&lt;&gt;INDEX('BMP Records'!Y:Y, MATCH($A20, 'BMP Records'!$A:$A, 0)), 1, 0)</f>
        <v>#N/A</v>
      </c>
      <c r="BD20" s="44" t="e">
        <f>IF(Z20&lt;&gt;INDEX('BMP Records'!Z:Z, MATCH($A20, 'BMP Records'!$A:$A, 0)), 1, 0)</f>
        <v>#N/A</v>
      </c>
      <c r="BE20" s="44" t="e">
        <f>IF(AA20&lt;&gt;INDEX('BMP Records'!AA:AA, MATCH($A20, 'BMP Records'!$A:$A, 0)), 1, 0)</f>
        <v>#N/A</v>
      </c>
      <c r="BF20" s="44" t="e">
        <f>IF(AB20&lt;&gt;INDEX('BMP Records'!AB:AB, MATCH($A20, 'BMP Records'!$A:$A, 0)), 1, 0)</f>
        <v>#N/A</v>
      </c>
      <c r="BG20" s="44" t="e">
        <f>IF(AC20&lt;&gt;INDEX('BMP Records'!AC:AC, MATCH($A20, 'BMP Records'!$A:$A, 0)), 1, 0)</f>
        <v>#N/A</v>
      </c>
      <c r="BH20" s="62" t="e">
        <f>IF(AD20&lt;&gt;INDEX('BMP Records'!AD:AD, MATCH($A20, 'BMP Records'!$A:$A, 0)), 1, 0)</f>
        <v>#N/A</v>
      </c>
      <c r="BI20" s="44" t="e">
        <f>IF(AE20&lt;&gt;INDEX('BMP Records'!AE:AE, MATCH($A20, 'BMP Records'!$A:$A, 0)), 1, 0)</f>
        <v>#N/A</v>
      </c>
      <c r="BJ20" s="62" t="e">
        <f>SUM(Table124[[#This Row],[Comments]:[Comments32]])</f>
        <v>#N/A</v>
      </c>
    </row>
    <row r="21" spans="2:62" x14ac:dyDescent="0.55000000000000004">
      <c r="B21" s="16"/>
      <c r="C21" s="40"/>
      <c r="D21" s="39"/>
      <c r="G21" s="99"/>
      <c r="J21" s="15" t="s">
        <v>173</v>
      </c>
      <c r="S21" s="63"/>
      <c r="T21" s="87"/>
      <c r="U21" s="63"/>
      <c r="V21" s="43"/>
      <c r="W21" s="64"/>
      <c r="X21" s="87"/>
      <c r="Y21" s="63"/>
      <c r="Z21" s="64"/>
      <c r="AA21" s="65"/>
      <c r="AB21" s="63"/>
      <c r="AC21" s="63"/>
      <c r="AD21" s="63"/>
      <c r="AE21" s="88"/>
      <c r="AF21" s="44" t="e">
        <f>IF(B21&lt;&gt;INDEX('BMP Records'!B:B, MATCH($A21, 'BMP Records'!$A:$A, 0)), 1, 0)</f>
        <v>#N/A</v>
      </c>
      <c r="AG21" s="44" t="e">
        <f>IF(C21&lt;&gt;INDEX('BMP Records'!C:C, MATCH($A21, 'BMP Records'!$A:$A, 0)), 1, 0)</f>
        <v>#N/A</v>
      </c>
      <c r="AH21" s="44" t="e">
        <f>IF(D21&lt;&gt;INDEX('BMP Records'!D:D, MATCH($A21, 'BMP Records'!$A:$A, 0)), 1, 0)</f>
        <v>#N/A</v>
      </c>
      <c r="AI21" s="44" t="e">
        <f>IF(E21&lt;&gt;INDEX('BMP Records'!E:E, MATCH($A21, 'BMP Records'!$A:$A, 0)), 1, 0)</f>
        <v>#N/A</v>
      </c>
      <c r="AJ21" s="44" t="e">
        <f>IF(F21&lt;&gt;INDEX('BMP Records'!F:F, MATCH($A21, 'BMP Records'!$A:$A, 0)), 1, 0)</f>
        <v>#N/A</v>
      </c>
      <c r="AK21" s="44" t="e">
        <f>IF(G21&lt;&gt;INDEX('BMP Records'!G:G, MATCH($A21, 'BMP Records'!$A:$A, 0)), 1, 0)</f>
        <v>#N/A</v>
      </c>
      <c r="AL21" s="44" t="e">
        <f>IF(H21&lt;&gt;INDEX('BMP Records'!H:H, MATCH($A21, 'BMP Records'!$A:$A, 0)), 1, 0)</f>
        <v>#N/A</v>
      </c>
      <c r="AM21" s="44" t="e">
        <f>IF(I21&lt;&gt;INDEX('BMP Records'!I:I, MATCH($A21, 'BMP Records'!$A:$A, 0)), 1, 0)</f>
        <v>#N/A</v>
      </c>
      <c r="AN21" s="44" t="e">
        <f>IF(J21&lt;&gt;INDEX('BMP Records'!J:J, MATCH($A21, 'BMP Records'!$A:$A, 0)), 1, 0)</f>
        <v>#N/A</v>
      </c>
      <c r="AO21" s="44" t="e">
        <f>IF(K21&lt;&gt;INDEX('BMP Records'!K:K, MATCH($A21, 'BMP Records'!$A:$A, 0)), 1, 0)</f>
        <v>#N/A</v>
      </c>
      <c r="AP21" s="44" t="e">
        <f>IF(L21&lt;&gt;INDEX('BMP Records'!L:L, MATCH($A21, 'BMP Records'!$A:$A, 0)), 1, 0)</f>
        <v>#N/A</v>
      </c>
      <c r="AQ21" s="44" t="e">
        <f>IF(M21&lt;&gt;INDEX('BMP Records'!M:M, MATCH($A21, 'BMP Records'!$A:$A, 0)), 1, 0)</f>
        <v>#N/A</v>
      </c>
      <c r="AR21" s="44" t="e">
        <f>IF(N21&lt;&gt;INDEX('BMP Records'!N:N, MATCH($A21, 'BMP Records'!$A:$A, 0)), 1, 0)</f>
        <v>#N/A</v>
      </c>
      <c r="AS21" s="44" t="e">
        <f>IF(O21&lt;&gt;INDEX('BMP Records'!O:O, MATCH($A21, 'BMP Records'!$A:$A, 0)), 1, 0)</f>
        <v>#N/A</v>
      </c>
      <c r="AT21" s="44" t="e">
        <f>IF(P21&lt;&gt;INDEX('BMP Records'!P:P, MATCH($A21, 'BMP Records'!$A:$A, 0)), 1, 0)</f>
        <v>#N/A</v>
      </c>
      <c r="AU21" s="44" t="e">
        <f>IF(Q21&lt;&gt;INDEX('BMP Records'!Q:Q, MATCH($A21, 'BMP Records'!$A:$A, 0)), 1, 0)</f>
        <v>#N/A</v>
      </c>
      <c r="AV21" s="44" t="e">
        <f>IF(R21&lt;&gt;INDEX('BMP Records'!R:R, MATCH($A21, 'BMP Records'!$A:$A, 0)), 1, 0)</f>
        <v>#N/A</v>
      </c>
      <c r="AW21" s="44" t="e">
        <f>IF(S21&lt;&gt;INDEX('BMP Records'!S:S, MATCH($A21, 'BMP Records'!$A:$A, 0)), 1, 0)</f>
        <v>#N/A</v>
      </c>
      <c r="AX21" s="44" t="e">
        <f>IF(T21&lt;&gt;INDEX('BMP Records'!T:T, MATCH($A21, 'BMP Records'!$A:$A, 0)), 1, 0)</f>
        <v>#N/A</v>
      </c>
      <c r="AY21" s="44" t="e">
        <f>IF(U21&lt;&gt;INDEX('BMP Records'!U:U, MATCH($A21, 'BMP Records'!$A:$A, 0)), 1, 0)</f>
        <v>#N/A</v>
      </c>
      <c r="AZ21" s="44" t="e">
        <f>IF(V21&lt;&gt;INDEX('BMP Records'!V:V, MATCH($A21, 'BMP Records'!$A:$A, 0)), 1, 0)</f>
        <v>#N/A</v>
      </c>
      <c r="BA21" s="44" t="e">
        <f>IF(W21&lt;&gt;INDEX('BMP Records'!W:W, MATCH($A21, 'BMP Records'!$A:$A, 0)), 1, 0)</f>
        <v>#N/A</v>
      </c>
      <c r="BB21" s="44" t="e">
        <f>IF(X21&lt;&gt;INDEX('BMP Records'!X:X, MATCH($A21, 'BMP Records'!$A:$A, 0)), 1, 0)</f>
        <v>#N/A</v>
      </c>
      <c r="BC21" s="44" t="e">
        <f>IF(Y21&lt;&gt;INDEX('BMP Records'!Y:Y, MATCH($A21, 'BMP Records'!$A:$A, 0)), 1, 0)</f>
        <v>#N/A</v>
      </c>
      <c r="BD21" s="44" t="e">
        <f>IF(Z21&lt;&gt;INDEX('BMP Records'!Z:Z, MATCH($A21, 'BMP Records'!$A:$A, 0)), 1, 0)</f>
        <v>#N/A</v>
      </c>
      <c r="BE21" s="44" t="e">
        <f>IF(AA21&lt;&gt;INDEX('BMP Records'!AA:AA, MATCH($A21, 'BMP Records'!$A:$A, 0)), 1, 0)</f>
        <v>#N/A</v>
      </c>
      <c r="BF21" s="44" t="e">
        <f>IF(AB21&lt;&gt;INDEX('BMP Records'!AB:AB, MATCH($A21, 'BMP Records'!$A:$A, 0)), 1, 0)</f>
        <v>#N/A</v>
      </c>
      <c r="BG21" s="44" t="e">
        <f>IF(AC21&lt;&gt;INDEX('BMP Records'!AC:AC, MATCH($A21, 'BMP Records'!$A:$A, 0)), 1, 0)</f>
        <v>#N/A</v>
      </c>
      <c r="BH21" s="62" t="e">
        <f>IF(AD21&lt;&gt;INDEX('BMP Records'!AD:AD, MATCH($A21, 'BMP Records'!$A:$A, 0)), 1, 0)</f>
        <v>#N/A</v>
      </c>
      <c r="BI21" s="44" t="e">
        <f>IF(AE21&lt;&gt;INDEX('BMP Records'!AE:AE, MATCH($A21, 'BMP Records'!$A:$A, 0)), 1, 0)</f>
        <v>#N/A</v>
      </c>
      <c r="BJ21" s="62" t="e">
        <f>SUM(Table124[[#This Row],[Comments]:[Comments32]])</f>
        <v>#N/A</v>
      </c>
    </row>
    <row r="22" spans="2:62" x14ac:dyDescent="0.55000000000000004">
      <c r="B22" s="16"/>
      <c r="C22" s="40"/>
      <c r="D22" s="39"/>
      <c r="G22" s="16"/>
      <c r="J22" s="15" t="s">
        <v>173</v>
      </c>
      <c r="S22" s="63"/>
      <c r="T22" s="87"/>
      <c r="U22" s="63"/>
      <c r="V22" s="43"/>
      <c r="W22" s="64"/>
      <c r="X22" s="87"/>
      <c r="Y22" s="63"/>
      <c r="Z22" s="64"/>
      <c r="AA22" s="65"/>
      <c r="AB22" s="63"/>
      <c r="AC22" s="63"/>
      <c r="AD22" s="63"/>
      <c r="AE22" s="88"/>
      <c r="AF22" s="44" t="e">
        <f>IF(B22&lt;&gt;INDEX('BMP Records'!B:B, MATCH($A22, 'BMP Records'!$A:$A, 0)), 1, 0)</f>
        <v>#N/A</v>
      </c>
      <c r="AG22" s="44" t="e">
        <f>IF(C22&lt;&gt;INDEX('BMP Records'!C:C, MATCH($A22, 'BMP Records'!$A:$A, 0)), 1, 0)</f>
        <v>#N/A</v>
      </c>
      <c r="AH22" s="44" t="e">
        <f>IF(D22&lt;&gt;INDEX('BMP Records'!D:D, MATCH($A22, 'BMP Records'!$A:$A, 0)), 1, 0)</f>
        <v>#N/A</v>
      </c>
      <c r="AI22" s="44" t="e">
        <f>IF(E22&lt;&gt;INDEX('BMP Records'!E:E, MATCH($A22, 'BMP Records'!$A:$A, 0)), 1, 0)</f>
        <v>#N/A</v>
      </c>
      <c r="AJ22" s="44" t="e">
        <f>IF(F22&lt;&gt;INDEX('BMP Records'!F:F, MATCH($A22, 'BMP Records'!$A:$A, 0)), 1, 0)</f>
        <v>#N/A</v>
      </c>
      <c r="AK22" s="44" t="e">
        <f>IF(G22&lt;&gt;INDEX('BMP Records'!G:G, MATCH($A22, 'BMP Records'!$A:$A, 0)), 1, 0)</f>
        <v>#N/A</v>
      </c>
      <c r="AL22" s="44" t="e">
        <f>IF(H22&lt;&gt;INDEX('BMP Records'!H:H, MATCH($A22, 'BMP Records'!$A:$A, 0)), 1, 0)</f>
        <v>#N/A</v>
      </c>
      <c r="AM22" s="44" t="e">
        <f>IF(I22&lt;&gt;INDEX('BMP Records'!I:I, MATCH($A22, 'BMP Records'!$A:$A, 0)), 1, 0)</f>
        <v>#N/A</v>
      </c>
      <c r="AN22" s="44" t="e">
        <f>IF(J22&lt;&gt;INDEX('BMP Records'!J:J, MATCH($A22, 'BMP Records'!$A:$A, 0)), 1, 0)</f>
        <v>#N/A</v>
      </c>
      <c r="AO22" s="44" t="e">
        <f>IF(K22&lt;&gt;INDEX('BMP Records'!K:K, MATCH($A22, 'BMP Records'!$A:$A, 0)), 1, 0)</f>
        <v>#N/A</v>
      </c>
      <c r="AP22" s="44" t="e">
        <f>IF(L22&lt;&gt;INDEX('BMP Records'!L:L, MATCH($A22, 'BMP Records'!$A:$A, 0)), 1, 0)</f>
        <v>#N/A</v>
      </c>
      <c r="AQ22" s="44" t="e">
        <f>IF(M22&lt;&gt;INDEX('BMP Records'!M:M, MATCH($A22, 'BMP Records'!$A:$A, 0)), 1, 0)</f>
        <v>#N/A</v>
      </c>
      <c r="AR22" s="44" t="e">
        <f>IF(N22&lt;&gt;INDEX('BMP Records'!N:N, MATCH($A22, 'BMP Records'!$A:$A, 0)), 1, 0)</f>
        <v>#N/A</v>
      </c>
      <c r="AS22" s="44" t="e">
        <f>IF(O22&lt;&gt;INDEX('BMP Records'!O:O, MATCH($A22, 'BMP Records'!$A:$A, 0)), 1, 0)</f>
        <v>#N/A</v>
      </c>
      <c r="AT22" s="44" t="e">
        <f>IF(P22&lt;&gt;INDEX('BMP Records'!P:P, MATCH($A22, 'BMP Records'!$A:$A, 0)), 1, 0)</f>
        <v>#N/A</v>
      </c>
      <c r="AU22" s="44" t="e">
        <f>IF(Q22&lt;&gt;INDEX('BMP Records'!Q:Q, MATCH($A22, 'BMP Records'!$A:$A, 0)), 1, 0)</f>
        <v>#N/A</v>
      </c>
      <c r="AV22" s="44" t="e">
        <f>IF(R22&lt;&gt;INDEX('BMP Records'!R:R, MATCH($A22, 'BMP Records'!$A:$A, 0)), 1, 0)</f>
        <v>#N/A</v>
      </c>
      <c r="AW22" s="44" t="e">
        <f>IF(S22&lt;&gt;INDEX('BMP Records'!S:S, MATCH($A22, 'BMP Records'!$A:$A, 0)), 1, 0)</f>
        <v>#N/A</v>
      </c>
      <c r="AX22" s="44" t="e">
        <f>IF(T22&lt;&gt;INDEX('BMP Records'!T:T, MATCH($A22, 'BMP Records'!$A:$A, 0)), 1, 0)</f>
        <v>#N/A</v>
      </c>
      <c r="AY22" s="44" t="e">
        <f>IF(U22&lt;&gt;INDEX('BMP Records'!U:U, MATCH($A22, 'BMP Records'!$A:$A, 0)), 1, 0)</f>
        <v>#N/A</v>
      </c>
      <c r="AZ22" s="44" t="e">
        <f>IF(V22&lt;&gt;INDEX('BMP Records'!V:V, MATCH($A22, 'BMP Records'!$A:$A, 0)), 1, 0)</f>
        <v>#N/A</v>
      </c>
      <c r="BA22" s="44" t="e">
        <f>IF(W22&lt;&gt;INDEX('BMP Records'!W:W, MATCH($A22, 'BMP Records'!$A:$A, 0)), 1, 0)</f>
        <v>#N/A</v>
      </c>
      <c r="BB22" s="44" t="e">
        <f>IF(X22&lt;&gt;INDEX('BMP Records'!X:X, MATCH($A22, 'BMP Records'!$A:$A, 0)), 1, 0)</f>
        <v>#N/A</v>
      </c>
      <c r="BC22" s="44" t="e">
        <f>IF(Y22&lt;&gt;INDEX('BMP Records'!Y:Y, MATCH($A22, 'BMP Records'!$A:$A, 0)), 1, 0)</f>
        <v>#N/A</v>
      </c>
      <c r="BD22" s="44" t="e">
        <f>IF(Z22&lt;&gt;INDEX('BMP Records'!Z:Z, MATCH($A22, 'BMP Records'!$A:$A, 0)), 1, 0)</f>
        <v>#N/A</v>
      </c>
      <c r="BE22" s="44" t="e">
        <f>IF(AA22&lt;&gt;INDEX('BMP Records'!AA:AA, MATCH($A22, 'BMP Records'!$A:$A, 0)), 1, 0)</f>
        <v>#N/A</v>
      </c>
      <c r="BF22" s="44" t="e">
        <f>IF(AB22&lt;&gt;INDEX('BMP Records'!AB:AB, MATCH($A22, 'BMP Records'!$A:$A, 0)), 1, 0)</f>
        <v>#N/A</v>
      </c>
      <c r="BG22" s="44" t="e">
        <f>IF(AC22&lt;&gt;INDEX('BMP Records'!AC:AC, MATCH($A22, 'BMP Records'!$A:$A, 0)), 1, 0)</f>
        <v>#N/A</v>
      </c>
      <c r="BH22" s="62" t="e">
        <f>IF(AD22&lt;&gt;INDEX('BMP Records'!AD:AD, MATCH($A22, 'BMP Records'!$A:$A, 0)), 1, 0)</f>
        <v>#N/A</v>
      </c>
      <c r="BI22" s="44" t="e">
        <f>IF(AE22&lt;&gt;INDEX('BMP Records'!AE:AE, MATCH($A22, 'BMP Records'!$A:$A, 0)), 1, 0)</f>
        <v>#N/A</v>
      </c>
      <c r="BJ22" s="62" t="e">
        <f>SUM(Table124[[#This Row],[Comments]:[Comments32]])</f>
        <v>#N/A</v>
      </c>
    </row>
    <row r="23" spans="2:62" x14ac:dyDescent="0.55000000000000004">
      <c r="B23" s="16"/>
      <c r="C23" s="40"/>
      <c r="D23" s="39"/>
      <c r="G23" s="16"/>
      <c r="J23" s="15" t="s">
        <v>173</v>
      </c>
      <c r="Q23" s="86"/>
      <c r="S23" s="63"/>
      <c r="T23" s="87"/>
      <c r="U23" s="63"/>
      <c r="V23" s="43"/>
      <c r="W23" s="64"/>
      <c r="X23" s="87"/>
      <c r="Y23" s="63"/>
      <c r="Z23" s="64"/>
      <c r="AA23" s="65"/>
      <c r="AB23" s="63"/>
      <c r="AC23" s="63"/>
      <c r="AD23" s="63"/>
      <c r="AE23" s="88"/>
      <c r="AF23" s="44" t="e">
        <f>IF(B23&lt;&gt;INDEX('BMP Records'!B:B, MATCH($A23, 'BMP Records'!$A:$A, 0)), 1, 0)</f>
        <v>#N/A</v>
      </c>
      <c r="AG23" s="44" t="e">
        <f>IF(C23&lt;&gt;INDEX('BMP Records'!C:C, MATCH($A23, 'BMP Records'!$A:$A, 0)), 1, 0)</f>
        <v>#N/A</v>
      </c>
      <c r="AH23" s="44" t="e">
        <f>IF(D23&lt;&gt;INDEX('BMP Records'!D:D, MATCH($A23, 'BMP Records'!$A:$A, 0)), 1, 0)</f>
        <v>#N/A</v>
      </c>
      <c r="AI23" s="44" t="e">
        <f>IF(E23&lt;&gt;INDEX('BMP Records'!E:E, MATCH($A23, 'BMP Records'!$A:$A, 0)), 1, 0)</f>
        <v>#N/A</v>
      </c>
      <c r="AJ23" s="44" t="e">
        <f>IF(F23&lt;&gt;INDEX('BMP Records'!F:F, MATCH($A23, 'BMP Records'!$A:$A, 0)), 1, 0)</f>
        <v>#N/A</v>
      </c>
      <c r="AK23" s="44" t="e">
        <f>IF(G23&lt;&gt;INDEX('BMP Records'!G:G, MATCH($A23, 'BMP Records'!$A:$A, 0)), 1, 0)</f>
        <v>#N/A</v>
      </c>
      <c r="AL23" s="44" t="e">
        <f>IF(H23&lt;&gt;INDEX('BMP Records'!H:H, MATCH($A23, 'BMP Records'!$A:$A, 0)), 1, 0)</f>
        <v>#N/A</v>
      </c>
      <c r="AM23" s="44" t="e">
        <f>IF(I23&lt;&gt;INDEX('BMP Records'!I:I, MATCH($A23, 'BMP Records'!$A:$A, 0)), 1, 0)</f>
        <v>#N/A</v>
      </c>
      <c r="AN23" s="44" t="e">
        <f>IF(J23&lt;&gt;INDEX('BMP Records'!J:J, MATCH($A23, 'BMP Records'!$A:$A, 0)), 1, 0)</f>
        <v>#N/A</v>
      </c>
      <c r="AO23" s="44" t="e">
        <f>IF(K23&lt;&gt;INDEX('BMP Records'!K:K, MATCH($A23, 'BMP Records'!$A:$A, 0)), 1, 0)</f>
        <v>#N/A</v>
      </c>
      <c r="AP23" s="44" t="e">
        <f>IF(L23&lt;&gt;INDEX('BMP Records'!L:L, MATCH($A23, 'BMP Records'!$A:$A, 0)), 1, 0)</f>
        <v>#N/A</v>
      </c>
      <c r="AQ23" s="44" t="e">
        <f>IF(M23&lt;&gt;INDEX('BMP Records'!M:M, MATCH($A23, 'BMP Records'!$A:$A, 0)), 1, 0)</f>
        <v>#N/A</v>
      </c>
      <c r="AR23" s="44" t="e">
        <f>IF(N23&lt;&gt;INDEX('BMP Records'!N:N, MATCH($A23, 'BMP Records'!$A:$A, 0)), 1, 0)</f>
        <v>#N/A</v>
      </c>
      <c r="AS23" s="44" t="e">
        <f>IF(O23&lt;&gt;INDEX('BMP Records'!O:O, MATCH($A23, 'BMP Records'!$A:$A, 0)), 1, 0)</f>
        <v>#N/A</v>
      </c>
      <c r="AT23" s="44" t="e">
        <f>IF(P23&lt;&gt;INDEX('BMP Records'!P:P, MATCH($A23, 'BMP Records'!$A:$A, 0)), 1, 0)</f>
        <v>#N/A</v>
      </c>
      <c r="AU23" s="44" t="e">
        <f>IF(Q23&lt;&gt;INDEX('BMP Records'!Q:Q, MATCH($A23, 'BMP Records'!$A:$A, 0)), 1, 0)</f>
        <v>#N/A</v>
      </c>
      <c r="AV23" s="44" t="e">
        <f>IF(R23&lt;&gt;INDEX('BMP Records'!R:R, MATCH($A23, 'BMP Records'!$A:$A, 0)), 1, 0)</f>
        <v>#N/A</v>
      </c>
      <c r="AW23" s="44" t="e">
        <f>IF(S23&lt;&gt;INDEX('BMP Records'!S:S, MATCH($A23, 'BMP Records'!$A:$A, 0)), 1, 0)</f>
        <v>#N/A</v>
      </c>
      <c r="AX23" s="44" t="e">
        <f>IF(T23&lt;&gt;INDEX('BMP Records'!T:T, MATCH($A23, 'BMP Records'!$A:$A, 0)), 1, 0)</f>
        <v>#N/A</v>
      </c>
      <c r="AY23" s="44" t="e">
        <f>IF(U23&lt;&gt;INDEX('BMP Records'!U:U, MATCH($A23, 'BMP Records'!$A:$A, 0)), 1, 0)</f>
        <v>#N/A</v>
      </c>
      <c r="AZ23" s="44" t="e">
        <f>IF(V23&lt;&gt;INDEX('BMP Records'!V:V, MATCH($A23, 'BMP Records'!$A:$A, 0)), 1, 0)</f>
        <v>#N/A</v>
      </c>
      <c r="BA23" s="44" t="e">
        <f>IF(W23&lt;&gt;INDEX('BMP Records'!W:W, MATCH($A23, 'BMP Records'!$A:$A, 0)), 1, 0)</f>
        <v>#N/A</v>
      </c>
      <c r="BB23" s="44" t="e">
        <f>IF(X23&lt;&gt;INDEX('BMP Records'!X:X, MATCH($A23, 'BMP Records'!$A:$A, 0)), 1, 0)</f>
        <v>#N/A</v>
      </c>
      <c r="BC23" s="44" t="e">
        <f>IF(Y23&lt;&gt;INDEX('BMP Records'!Y:Y, MATCH($A23, 'BMP Records'!$A:$A, 0)), 1, 0)</f>
        <v>#N/A</v>
      </c>
      <c r="BD23" s="44" t="e">
        <f>IF(Z23&lt;&gt;INDEX('BMP Records'!Z:Z, MATCH($A23, 'BMP Records'!$A:$A, 0)), 1, 0)</f>
        <v>#N/A</v>
      </c>
      <c r="BE23" s="44" t="e">
        <f>IF(AA23&lt;&gt;INDEX('BMP Records'!AA:AA, MATCH($A23, 'BMP Records'!$A:$A, 0)), 1, 0)</f>
        <v>#N/A</v>
      </c>
      <c r="BF23" s="44" t="e">
        <f>IF(AB23&lt;&gt;INDEX('BMP Records'!AB:AB, MATCH($A23, 'BMP Records'!$A:$A, 0)), 1, 0)</f>
        <v>#N/A</v>
      </c>
      <c r="BG23" s="44" t="e">
        <f>IF(AC23&lt;&gt;INDEX('BMP Records'!AC:AC, MATCH($A23, 'BMP Records'!$A:$A, 0)), 1, 0)</f>
        <v>#N/A</v>
      </c>
      <c r="BH23" s="62" t="e">
        <f>IF(AD23&lt;&gt;INDEX('BMP Records'!AD:AD, MATCH($A23, 'BMP Records'!$A:$A, 0)), 1, 0)</f>
        <v>#N/A</v>
      </c>
      <c r="BI23" s="44" t="e">
        <f>IF(AE23&lt;&gt;INDEX('BMP Records'!AE:AE, MATCH($A23, 'BMP Records'!$A:$A, 0)), 1, 0)</f>
        <v>#N/A</v>
      </c>
      <c r="BJ23" s="62" t="e">
        <f>SUM(Table124[[#This Row],[Comments]:[Comments32]])</f>
        <v>#N/A</v>
      </c>
    </row>
    <row r="24" spans="2:62" x14ac:dyDescent="0.55000000000000004">
      <c r="B24" s="16"/>
      <c r="C24" s="40"/>
      <c r="D24" s="39"/>
      <c r="G24" s="16"/>
      <c r="I24" s="86"/>
      <c r="J24" s="15" t="s">
        <v>173</v>
      </c>
      <c r="S24" s="63"/>
      <c r="T24" s="87"/>
      <c r="U24" s="63"/>
      <c r="V24" s="43"/>
      <c r="W24" s="64"/>
      <c r="X24" s="87"/>
      <c r="Y24" s="63"/>
      <c r="Z24" s="64"/>
      <c r="AA24" s="65"/>
      <c r="AB24" s="63"/>
      <c r="AC24" s="63"/>
      <c r="AD24" s="63"/>
      <c r="AE24" s="88"/>
      <c r="AF24" s="44" t="e">
        <f>IF(B24&lt;&gt;INDEX('BMP Records'!B:B, MATCH($A24, 'BMP Records'!$A:$A, 0)), 1, 0)</f>
        <v>#N/A</v>
      </c>
      <c r="AG24" s="44" t="e">
        <f>IF(C24&lt;&gt;INDEX('BMP Records'!C:C, MATCH($A24, 'BMP Records'!$A:$A, 0)), 1, 0)</f>
        <v>#N/A</v>
      </c>
      <c r="AH24" s="44" t="e">
        <f>IF(D24&lt;&gt;INDEX('BMP Records'!D:D, MATCH($A24, 'BMP Records'!$A:$A, 0)), 1, 0)</f>
        <v>#N/A</v>
      </c>
      <c r="AI24" s="44" t="e">
        <f>IF(E24&lt;&gt;INDEX('BMP Records'!E:E, MATCH($A24, 'BMP Records'!$A:$A, 0)), 1, 0)</f>
        <v>#N/A</v>
      </c>
      <c r="AJ24" s="44" t="e">
        <f>IF(F24&lt;&gt;INDEX('BMP Records'!F:F, MATCH($A24, 'BMP Records'!$A:$A, 0)), 1, 0)</f>
        <v>#N/A</v>
      </c>
      <c r="AK24" s="44" t="e">
        <f>IF(G24&lt;&gt;INDEX('BMP Records'!G:G, MATCH($A24, 'BMP Records'!$A:$A, 0)), 1, 0)</f>
        <v>#N/A</v>
      </c>
      <c r="AL24" s="44" t="e">
        <f>IF(H24&lt;&gt;INDEX('BMP Records'!H:H, MATCH($A24, 'BMP Records'!$A:$A, 0)), 1, 0)</f>
        <v>#N/A</v>
      </c>
      <c r="AM24" s="44" t="e">
        <f>IF(I24&lt;&gt;INDEX('BMP Records'!I:I, MATCH($A24, 'BMP Records'!$A:$A, 0)), 1, 0)</f>
        <v>#N/A</v>
      </c>
      <c r="AN24" s="44" t="e">
        <f>IF(J24&lt;&gt;INDEX('BMP Records'!J:J, MATCH($A24, 'BMP Records'!$A:$A, 0)), 1, 0)</f>
        <v>#N/A</v>
      </c>
      <c r="AO24" s="44" t="e">
        <f>IF(K24&lt;&gt;INDEX('BMP Records'!K:K, MATCH($A24, 'BMP Records'!$A:$A, 0)), 1, 0)</f>
        <v>#N/A</v>
      </c>
      <c r="AP24" s="44" t="e">
        <f>IF(L24&lt;&gt;INDEX('BMP Records'!L:L, MATCH($A24, 'BMP Records'!$A:$A, 0)), 1, 0)</f>
        <v>#N/A</v>
      </c>
      <c r="AQ24" s="44" t="e">
        <f>IF(M24&lt;&gt;INDEX('BMP Records'!M:M, MATCH($A24, 'BMP Records'!$A:$A, 0)), 1, 0)</f>
        <v>#N/A</v>
      </c>
      <c r="AR24" s="44" t="e">
        <f>IF(N24&lt;&gt;INDEX('BMP Records'!N:N, MATCH($A24, 'BMP Records'!$A:$A, 0)), 1, 0)</f>
        <v>#N/A</v>
      </c>
      <c r="AS24" s="44" t="e">
        <f>IF(O24&lt;&gt;INDEX('BMP Records'!O:O, MATCH($A24, 'BMP Records'!$A:$A, 0)), 1, 0)</f>
        <v>#N/A</v>
      </c>
      <c r="AT24" s="44" t="e">
        <f>IF(P24&lt;&gt;INDEX('BMP Records'!P:P, MATCH($A24, 'BMP Records'!$A:$A, 0)), 1, 0)</f>
        <v>#N/A</v>
      </c>
      <c r="AU24" s="44" t="e">
        <f>IF(Q24&lt;&gt;INDEX('BMP Records'!Q:Q, MATCH($A24, 'BMP Records'!$A:$A, 0)), 1, 0)</f>
        <v>#N/A</v>
      </c>
      <c r="AV24" s="44" t="e">
        <f>IF(R24&lt;&gt;INDEX('BMP Records'!R:R, MATCH($A24, 'BMP Records'!$A:$A, 0)), 1, 0)</f>
        <v>#N/A</v>
      </c>
      <c r="AW24" s="44" t="e">
        <f>IF(S24&lt;&gt;INDEX('BMP Records'!S:S, MATCH($A24, 'BMP Records'!$A:$A, 0)), 1, 0)</f>
        <v>#N/A</v>
      </c>
      <c r="AX24" s="44" t="e">
        <f>IF(T24&lt;&gt;INDEX('BMP Records'!T:T, MATCH($A24, 'BMP Records'!$A:$A, 0)), 1, 0)</f>
        <v>#N/A</v>
      </c>
      <c r="AY24" s="44" t="e">
        <f>IF(U24&lt;&gt;INDEX('BMP Records'!U:U, MATCH($A24, 'BMP Records'!$A:$A, 0)), 1, 0)</f>
        <v>#N/A</v>
      </c>
      <c r="AZ24" s="44" t="e">
        <f>IF(V24&lt;&gt;INDEX('BMP Records'!V:V, MATCH($A24, 'BMP Records'!$A:$A, 0)), 1, 0)</f>
        <v>#N/A</v>
      </c>
      <c r="BA24" s="44" t="e">
        <f>IF(W24&lt;&gt;INDEX('BMP Records'!W:W, MATCH($A24, 'BMP Records'!$A:$A, 0)), 1, 0)</f>
        <v>#N/A</v>
      </c>
      <c r="BB24" s="44" t="e">
        <f>IF(X24&lt;&gt;INDEX('BMP Records'!X:X, MATCH($A24, 'BMP Records'!$A:$A, 0)), 1, 0)</f>
        <v>#N/A</v>
      </c>
      <c r="BC24" s="44" t="e">
        <f>IF(Y24&lt;&gt;INDEX('BMP Records'!Y:Y, MATCH($A24, 'BMP Records'!$A:$A, 0)), 1, 0)</f>
        <v>#N/A</v>
      </c>
      <c r="BD24" s="44" t="e">
        <f>IF(Z24&lt;&gt;INDEX('BMP Records'!Z:Z, MATCH($A24, 'BMP Records'!$A:$A, 0)), 1, 0)</f>
        <v>#N/A</v>
      </c>
      <c r="BE24" s="44" t="e">
        <f>IF(AA24&lt;&gt;INDEX('BMP Records'!AA:AA, MATCH($A24, 'BMP Records'!$A:$A, 0)), 1, 0)</f>
        <v>#N/A</v>
      </c>
      <c r="BF24" s="44" t="e">
        <f>IF(AB24&lt;&gt;INDEX('BMP Records'!AB:AB, MATCH($A24, 'BMP Records'!$A:$A, 0)), 1, 0)</f>
        <v>#N/A</v>
      </c>
      <c r="BG24" s="44" t="e">
        <f>IF(AC24&lt;&gt;INDEX('BMP Records'!AC:AC, MATCH($A24, 'BMP Records'!$A:$A, 0)), 1, 0)</f>
        <v>#N/A</v>
      </c>
      <c r="BH24" s="62" t="e">
        <f>IF(AD24&lt;&gt;INDEX('BMP Records'!AD:AD, MATCH($A24, 'BMP Records'!$A:$A, 0)), 1, 0)</f>
        <v>#N/A</v>
      </c>
      <c r="BI24" s="44" t="e">
        <f>IF(AE24&lt;&gt;INDEX('BMP Records'!AE:AE, MATCH($A24, 'BMP Records'!$A:$A, 0)), 1, 0)</f>
        <v>#N/A</v>
      </c>
      <c r="BJ24" s="62" t="e">
        <f>SUM(Table124[[#This Row],[Comments]:[Comments32]])</f>
        <v>#N/A</v>
      </c>
    </row>
    <row r="25" spans="2:62" x14ac:dyDescent="0.55000000000000004">
      <c r="B25" s="16"/>
      <c r="C25" s="40"/>
      <c r="D25" s="39"/>
      <c r="G25" s="16"/>
      <c r="J25" s="15" t="s">
        <v>173</v>
      </c>
      <c r="S25" s="63"/>
      <c r="T25" s="87"/>
      <c r="U25" s="63"/>
      <c r="V25" s="43"/>
      <c r="W25" s="64"/>
      <c r="X25" s="87"/>
      <c r="Y25" s="63"/>
      <c r="Z25" s="64"/>
      <c r="AA25" s="65"/>
      <c r="AB25" s="63"/>
      <c r="AC25" s="63"/>
      <c r="AD25" s="63"/>
      <c r="AE25" s="88"/>
      <c r="AF25" s="44" t="e">
        <f>IF(B25&lt;&gt;INDEX('BMP Records'!B:B, MATCH($A25, 'BMP Records'!$A:$A, 0)), 1, 0)</f>
        <v>#N/A</v>
      </c>
      <c r="AG25" s="44" t="e">
        <f>IF(C25&lt;&gt;INDEX('BMP Records'!C:C, MATCH($A25, 'BMP Records'!$A:$A, 0)), 1, 0)</f>
        <v>#N/A</v>
      </c>
      <c r="AH25" s="44" t="e">
        <f>IF(D25&lt;&gt;INDEX('BMP Records'!D:D, MATCH($A25, 'BMP Records'!$A:$A, 0)), 1, 0)</f>
        <v>#N/A</v>
      </c>
      <c r="AI25" s="44" t="e">
        <f>IF(E25&lt;&gt;INDEX('BMP Records'!E:E, MATCH($A25, 'BMP Records'!$A:$A, 0)), 1, 0)</f>
        <v>#N/A</v>
      </c>
      <c r="AJ25" s="44" t="e">
        <f>IF(F25&lt;&gt;INDEX('BMP Records'!F:F, MATCH($A25, 'BMP Records'!$A:$A, 0)), 1, 0)</f>
        <v>#N/A</v>
      </c>
      <c r="AK25" s="44" t="e">
        <f>IF(G25&lt;&gt;INDEX('BMP Records'!G:G, MATCH($A25, 'BMP Records'!$A:$A, 0)), 1, 0)</f>
        <v>#N/A</v>
      </c>
      <c r="AL25" s="44" t="e">
        <f>IF(H25&lt;&gt;INDEX('BMP Records'!H:H, MATCH($A25, 'BMP Records'!$A:$A, 0)), 1, 0)</f>
        <v>#N/A</v>
      </c>
      <c r="AM25" s="44" t="e">
        <f>IF(I25&lt;&gt;INDEX('BMP Records'!I:I, MATCH($A25, 'BMP Records'!$A:$A, 0)), 1, 0)</f>
        <v>#N/A</v>
      </c>
      <c r="AN25" s="44" t="e">
        <f>IF(J25&lt;&gt;INDEX('BMP Records'!J:J, MATCH($A25, 'BMP Records'!$A:$A, 0)), 1, 0)</f>
        <v>#N/A</v>
      </c>
      <c r="AO25" s="44" t="e">
        <f>IF(K25&lt;&gt;INDEX('BMP Records'!K:K, MATCH($A25, 'BMP Records'!$A:$A, 0)), 1, 0)</f>
        <v>#N/A</v>
      </c>
      <c r="AP25" s="44" t="e">
        <f>IF(L25&lt;&gt;INDEX('BMP Records'!L:L, MATCH($A25, 'BMP Records'!$A:$A, 0)), 1, 0)</f>
        <v>#N/A</v>
      </c>
      <c r="AQ25" s="44" t="e">
        <f>IF(M25&lt;&gt;INDEX('BMP Records'!M:M, MATCH($A25, 'BMP Records'!$A:$A, 0)), 1, 0)</f>
        <v>#N/A</v>
      </c>
      <c r="AR25" s="44" t="e">
        <f>IF(N25&lt;&gt;INDEX('BMP Records'!N:N, MATCH($A25, 'BMP Records'!$A:$A, 0)), 1, 0)</f>
        <v>#N/A</v>
      </c>
      <c r="AS25" s="44" t="e">
        <f>IF(O25&lt;&gt;INDEX('BMP Records'!O:O, MATCH($A25, 'BMP Records'!$A:$A, 0)), 1, 0)</f>
        <v>#N/A</v>
      </c>
      <c r="AT25" s="44" t="e">
        <f>IF(P25&lt;&gt;INDEX('BMP Records'!P:P, MATCH($A25, 'BMP Records'!$A:$A, 0)), 1, 0)</f>
        <v>#N/A</v>
      </c>
      <c r="AU25" s="44" t="e">
        <f>IF(Q25&lt;&gt;INDEX('BMP Records'!Q:Q, MATCH($A25, 'BMP Records'!$A:$A, 0)), 1, 0)</f>
        <v>#N/A</v>
      </c>
      <c r="AV25" s="44" t="e">
        <f>IF(R25&lt;&gt;INDEX('BMP Records'!R:R, MATCH($A25, 'BMP Records'!$A:$A, 0)), 1, 0)</f>
        <v>#N/A</v>
      </c>
      <c r="AW25" s="44" t="e">
        <f>IF(S25&lt;&gt;INDEX('BMP Records'!S:S, MATCH($A25, 'BMP Records'!$A:$A, 0)), 1, 0)</f>
        <v>#N/A</v>
      </c>
      <c r="AX25" s="44" t="e">
        <f>IF(T25&lt;&gt;INDEX('BMP Records'!T:T, MATCH($A25, 'BMP Records'!$A:$A, 0)), 1, 0)</f>
        <v>#N/A</v>
      </c>
      <c r="AY25" s="44" t="e">
        <f>IF(U25&lt;&gt;INDEX('BMP Records'!U:U, MATCH($A25, 'BMP Records'!$A:$A, 0)), 1, 0)</f>
        <v>#N/A</v>
      </c>
      <c r="AZ25" s="44" t="e">
        <f>IF(V25&lt;&gt;INDEX('BMP Records'!V:V, MATCH($A25, 'BMP Records'!$A:$A, 0)), 1, 0)</f>
        <v>#N/A</v>
      </c>
      <c r="BA25" s="44" t="e">
        <f>IF(W25&lt;&gt;INDEX('BMP Records'!W:W, MATCH($A25, 'BMP Records'!$A:$A, 0)), 1, 0)</f>
        <v>#N/A</v>
      </c>
      <c r="BB25" s="44" t="e">
        <f>IF(X25&lt;&gt;INDEX('BMP Records'!X:X, MATCH($A25, 'BMP Records'!$A:$A, 0)), 1, 0)</f>
        <v>#N/A</v>
      </c>
      <c r="BC25" s="44" t="e">
        <f>IF(Y25&lt;&gt;INDEX('BMP Records'!Y:Y, MATCH($A25, 'BMP Records'!$A:$A, 0)), 1, 0)</f>
        <v>#N/A</v>
      </c>
      <c r="BD25" s="44" t="e">
        <f>IF(Z25&lt;&gt;INDEX('BMP Records'!Z:Z, MATCH($A25, 'BMP Records'!$A:$A, 0)), 1, 0)</f>
        <v>#N/A</v>
      </c>
      <c r="BE25" s="44" t="e">
        <f>IF(AA25&lt;&gt;INDEX('BMP Records'!AA:AA, MATCH($A25, 'BMP Records'!$A:$A, 0)), 1, 0)</f>
        <v>#N/A</v>
      </c>
      <c r="BF25" s="44" t="e">
        <f>IF(AB25&lt;&gt;INDEX('BMP Records'!AB:AB, MATCH($A25, 'BMP Records'!$A:$A, 0)), 1, 0)</f>
        <v>#N/A</v>
      </c>
      <c r="BG25" s="44" t="e">
        <f>IF(AC25&lt;&gt;INDEX('BMP Records'!AC:AC, MATCH($A25, 'BMP Records'!$A:$A, 0)), 1, 0)</f>
        <v>#N/A</v>
      </c>
      <c r="BH25" s="62" t="e">
        <f>IF(AD25&lt;&gt;INDEX('BMP Records'!AD:AD, MATCH($A25, 'BMP Records'!$A:$A, 0)), 1, 0)</f>
        <v>#N/A</v>
      </c>
      <c r="BI25" s="44" t="e">
        <f>IF(AE25&lt;&gt;INDEX('BMP Records'!AE:AE, MATCH($A25, 'BMP Records'!$A:$A, 0)), 1, 0)</f>
        <v>#N/A</v>
      </c>
      <c r="BJ25" s="62" t="e">
        <f>SUM(Table124[[#This Row],[Comments]:[Comments32]])</f>
        <v>#N/A</v>
      </c>
    </row>
    <row r="26" spans="2:62" x14ac:dyDescent="0.55000000000000004">
      <c r="B26" s="16"/>
      <c r="C26" s="40"/>
      <c r="D26" s="39"/>
      <c r="G26" s="16"/>
      <c r="J26" s="86" t="s">
        <v>173</v>
      </c>
      <c r="S26" s="63"/>
      <c r="T26" s="87"/>
      <c r="U26" s="63"/>
      <c r="V26" s="43"/>
      <c r="W26" s="64"/>
      <c r="X26" s="87"/>
      <c r="Y26" s="63"/>
      <c r="Z26" s="64"/>
      <c r="AA26" s="65"/>
      <c r="AB26" s="63"/>
      <c r="AC26" s="63"/>
      <c r="AD26" s="63"/>
      <c r="AE26" s="88"/>
      <c r="AF26" s="44" t="e">
        <f>IF(B26&lt;&gt;INDEX('BMP Records'!B:B, MATCH($A26, 'BMP Records'!$A:$A, 0)), 1, 0)</f>
        <v>#N/A</v>
      </c>
      <c r="AG26" s="44" t="e">
        <f>IF(C26&lt;&gt;INDEX('BMP Records'!C:C, MATCH($A26, 'BMP Records'!$A:$A, 0)), 1, 0)</f>
        <v>#N/A</v>
      </c>
      <c r="AH26" s="44" t="e">
        <f>IF(D26&lt;&gt;INDEX('BMP Records'!D:D, MATCH($A26, 'BMP Records'!$A:$A, 0)), 1, 0)</f>
        <v>#N/A</v>
      </c>
      <c r="AI26" s="44" t="e">
        <f>IF(E26&lt;&gt;INDEX('BMP Records'!E:E, MATCH($A26, 'BMP Records'!$A:$A, 0)), 1, 0)</f>
        <v>#N/A</v>
      </c>
      <c r="AJ26" s="44" t="e">
        <f>IF(F26&lt;&gt;INDEX('BMP Records'!F:F, MATCH($A26, 'BMP Records'!$A:$A, 0)), 1, 0)</f>
        <v>#N/A</v>
      </c>
      <c r="AK26" s="44" t="e">
        <f>IF(G26&lt;&gt;INDEX('BMP Records'!G:G, MATCH($A26, 'BMP Records'!$A:$A, 0)), 1, 0)</f>
        <v>#N/A</v>
      </c>
      <c r="AL26" s="44" t="e">
        <f>IF(H26&lt;&gt;INDEX('BMP Records'!H:H, MATCH($A26, 'BMP Records'!$A:$A, 0)), 1, 0)</f>
        <v>#N/A</v>
      </c>
      <c r="AM26" s="44" t="e">
        <f>IF(I26&lt;&gt;INDEX('BMP Records'!I:I, MATCH($A26, 'BMP Records'!$A:$A, 0)), 1, 0)</f>
        <v>#N/A</v>
      </c>
      <c r="AN26" s="44" t="e">
        <f>IF(J26&lt;&gt;INDEX('BMP Records'!J:J, MATCH($A26, 'BMP Records'!$A:$A, 0)), 1, 0)</f>
        <v>#N/A</v>
      </c>
      <c r="AO26" s="44" t="e">
        <f>IF(K26&lt;&gt;INDEX('BMP Records'!K:K, MATCH($A26, 'BMP Records'!$A:$A, 0)), 1, 0)</f>
        <v>#N/A</v>
      </c>
      <c r="AP26" s="44" t="e">
        <f>IF(L26&lt;&gt;INDEX('BMP Records'!L:L, MATCH($A26, 'BMP Records'!$A:$A, 0)), 1, 0)</f>
        <v>#N/A</v>
      </c>
      <c r="AQ26" s="44" t="e">
        <f>IF(M26&lt;&gt;INDEX('BMP Records'!M:M, MATCH($A26, 'BMP Records'!$A:$A, 0)), 1, 0)</f>
        <v>#N/A</v>
      </c>
      <c r="AR26" s="44" t="e">
        <f>IF(N26&lt;&gt;INDEX('BMP Records'!N:N, MATCH($A26, 'BMP Records'!$A:$A, 0)), 1, 0)</f>
        <v>#N/A</v>
      </c>
      <c r="AS26" s="44" t="e">
        <f>IF(O26&lt;&gt;INDEX('BMP Records'!O:O, MATCH($A26, 'BMP Records'!$A:$A, 0)), 1, 0)</f>
        <v>#N/A</v>
      </c>
      <c r="AT26" s="44" t="e">
        <f>IF(P26&lt;&gt;INDEX('BMP Records'!P:P, MATCH($A26, 'BMP Records'!$A:$A, 0)), 1, 0)</f>
        <v>#N/A</v>
      </c>
      <c r="AU26" s="44" t="e">
        <f>IF(Q26&lt;&gt;INDEX('BMP Records'!Q:Q, MATCH($A26, 'BMP Records'!$A:$A, 0)), 1, 0)</f>
        <v>#N/A</v>
      </c>
      <c r="AV26" s="44" t="e">
        <f>IF(R26&lt;&gt;INDEX('BMP Records'!R:R, MATCH($A26, 'BMP Records'!$A:$A, 0)), 1, 0)</f>
        <v>#N/A</v>
      </c>
      <c r="AW26" s="44" t="e">
        <f>IF(S26&lt;&gt;INDEX('BMP Records'!S:S, MATCH($A26, 'BMP Records'!$A:$A, 0)), 1, 0)</f>
        <v>#N/A</v>
      </c>
      <c r="AX26" s="44" t="e">
        <f>IF(T26&lt;&gt;INDEX('BMP Records'!T:T, MATCH($A26, 'BMP Records'!$A:$A, 0)), 1, 0)</f>
        <v>#N/A</v>
      </c>
      <c r="AY26" s="44" t="e">
        <f>IF(U26&lt;&gt;INDEX('BMP Records'!U:U, MATCH($A26, 'BMP Records'!$A:$A, 0)), 1, 0)</f>
        <v>#N/A</v>
      </c>
      <c r="AZ26" s="44" t="e">
        <f>IF(V26&lt;&gt;INDEX('BMP Records'!V:V, MATCH($A26, 'BMP Records'!$A:$A, 0)), 1, 0)</f>
        <v>#N/A</v>
      </c>
      <c r="BA26" s="44" t="e">
        <f>IF(W26&lt;&gt;INDEX('BMP Records'!W:W, MATCH($A26, 'BMP Records'!$A:$A, 0)), 1, 0)</f>
        <v>#N/A</v>
      </c>
      <c r="BB26" s="44" t="e">
        <f>IF(X26&lt;&gt;INDEX('BMP Records'!X:X, MATCH($A26, 'BMP Records'!$A:$A, 0)), 1, 0)</f>
        <v>#N/A</v>
      </c>
      <c r="BC26" s="44" t="e">
        <f>IF(Y26&lt;&gt;INDEX('BMP Records'!Y:Y, MATCH($A26, 'BMP Records'!$A:$A, 0)), 1, 0)</f>
        <v>#N/A</v>
      </c>
      <c r="BD26" s="44" t="e">
        <f>IF(Z26&lt;&gt;INDEX('BMP Records'!Z:Z, MATCH($A26, 'BMP Records'!$A:$A, 0)), 1, 0)</f>
        <v>#N/A</v>
      </c>
      <c r="BE26" s="44" t="e">
        <f>IF(AA26&lt;&gt;INDEX('BMP Records'!AA:AA, MATCH($A26, 'BMP Records'!$A:$A, 0)), 1, 0)</f>
        <v>#N/A</v>
      </c>
      <c r="BF26" s="44" t="e">
        <f>IF(AB26&lt;&gt;INDEX('BMP Records'!AB:AB, MATCH($A26, 'BMP Records'!$A:$A, 0)), 1, 0)</f>
        <v>#N/A</v>
      </c>
      <c r="BG26" s="44" t="e">
        <f>IF(AC26&lt;&gt;INDEX('BMP Records'!AC:AC, MATCH($A26, 'BMP Records'!$A:$A, 0)), 1, 0)</f>
        <v>#N/A</v>
      </c>
      <c r="BH26" s="62" t="e">
        <f>IF(AD26&lt;&gt;INDEX('BMP Records'!AD:AD, MATCH($A26, 'BMP Records'!$A:$A, 0)), 1, 0)</f>
        <v>#N/A</v>
      </c>
      <c r="BI26" s="44" t="e">
        <f>IF(AE26&lt;&gt;INDEX('BMP Records'!AE:AE, MATCH($A26, 'BMP Records'!$A:$A, 0)), 1, 0)</f>
        <v>#N/A</v>
      </c>
      <c r="BJ26" s="62" t="e">
        <f>SUM(Table124[[#This Row],[Comments]:[Comments32]])</f>
        <v>#N/A</v>
      </c>
    </row>
    <row r="27" spans="2:62" x14ac:dyDescent="0.55000000000000004">
      <c r="B27" s="16"/>
      <c r="C27" s="40"/>
      <c r="D27" s="39"/>
      <c r="G27" s="16"/>
      <c r="J27" s="15" t="s">
        <v>173</v>
      </c>
      <c r="S27" s="63"/>
      <c r="T27" s="87"/>
      <c r="U27" s="63"/>
      <c r="V27" s="43"/>
      <c r="W27" s="64"/>
      <c r="X27" s="87"/>
      <c r="Y27" s="63"/>
      <c r="Z27" s="64"/>
      <c r="AA27" s="65"/>
      <c r="AB27" s="63"/>
      <c r="AC27" s="63"/>
      <c r="AD27" s="63"/>
      <c r="AE27" s="88"/>
      <c r="AF27" s="44" t="e">
        <f>IF(B27&lt;&gt;INDEX('BMP Records'!B:B, MATCH($A27, 'BMP Records'!$A:$A, 0)), 1, 0)</f>
        <v>#N/A</v>
      </c>
      <c r="AG27" s="44" t="e">
        <f>IF(C27&lt;&gt;INDEX('BMP Records'!C:C, MATCH($A27, 'BMP Records'!$A:$A, 0)), 1, 0)</f>
        <v>#N/A</v>
      </c>
      <c r="AH27" s="44" t="e">
        <f>IF(D27&lt;&gt;INDEX('BMP Records'!D:D, MATCH($A27, 'BMP Records'!$A:$A, 0)), 1, 0)</f>
        <v>#N/A</v>
      </c>
      <c r="AI27" s="44" t="e">
        <f>IF(E27&lt;&gt;INDEX('BMP Records'!E:E, MATCH($A27, 'BMP Records'!$A:$A, 0)), 1, 0)</f>
        <v>#N/A</v>
      </c>
      <c r="AJ27" s="44" t="e">
        <f>IF(F27&lt;&gt;INDEX('BMP Records'!F:F, MATCH($A27, 'BMP Records'!$A:$A, 0)), 1, 0)</f>
        <v>#N/A</v>
      </c>
      <c r="AK27" s="44" t="e">
        <f>IF(G27&lt;&gt;INDEX('BMP Records'!G:G, MATCH($A27, 'BMP Records'!$A:$A, 0)), 1, 0)</f>
        <v>#N/A</v>
      </c>
      <c r="AL27" s="44" t="e">
        <f>IF(H27&lt;&gt;INDEX('BMP Records'!H:H, MATCH($A27, 'BMP Records'!$A:$A, 0)), 1, 0)</f>
        <v>#N/A</v>
      </c>
      <c r="AM27" s="44" t="e">
        <f>IF(I27&lt;&gt;INDEX('BMP Records'!I:I, MATCH($A27, 'BMP Records'!$A:$A, 0)), 1, 0)</f>
        <v>#N/A</v>
      </c>
      <c r="AN27" s="44" t="e">
        <f>IF(J27&lt;&gt;INDEX('BMP Records'!J:J, MATCH($A27, 'BMP Records'!$A:$A, 0)), 1, 0)</f>
        <v>#N/A</v>
      </c>
      <c r="AO27" s="44" t="e">
        <f>IF(K27&lt;&gt;INDEX('BMP Records'!K:K, MATCH($A27, 'BMP Records'!$A:$A, 0)), 1, 0)</f>
        <v>#N/A</v>
      </c>
      <c r="AP27" s="44" t="e">
        <f>IF(L27&lt;&gt;INDEX('BMP Records'!L:L, MATCH($A27, 'BMP Records'!$A:$A, 0)), 1, 0)</f>
        <v>#N/A</v>
      </c>
      <c r="AQ27" s="44" t="e">
        <f>IF(M27&lt;&gt;INDEX('BMP Records'!M:M, MATCH($A27, 'BMP Records'!$A:$A, 0)), 1, 0)</f>
        <v>#N/A</v>
      </c>
      <c r="AR27" s="44" t="e">
        <f>IF(N27&lt;&gt;INDEX('BMP Records'!N:N, MATCH($A27, 'BMP Records'!$A:$A, 0)), 1, 0)</f>
        <v>#N/A</v>
      </c>
      <c r="AS27" s="44" t="e">
        <f>IF(O27&lt;&gt;INDEX('BMP Records'!O:O, MATCH($A27, 'BMP Records'!$A:$A, 0)), 1, 0)</f>
        <v>#N/A</v>
      </c>
      <c r="AT27" s="44" t="e">
        <f>IF(P27&lt;&gt;INDEX('BMP Records'!P:P, MATCH($A27, 'BMP Records'!$A:$A, 0)), 1, 0)</f>
        <v>#N/A</v>
      </c>
      <c r="AU27" s="44" t="e">
        <f>IF(Q27&lt;&gt;INDEX('BMP Records'!Q:Q, MATCH($A27, 'BMP Records'!$A:$A, 0)), 1, 0)</f>
        <v>#N/A</v>
      </c>
      <c r="AV27" s="44" t="e">
        <f>IF(R27&lt;&gt;INDEX('BMP Records'!R:R, MATCH($A27, 'BMP Records'!$A:$A, 0)), 1, 0)</f>
        <v>#N/A</v>
      </c>
      <c r="AW27" s="44" t="e">
        <f>IF(S27&lt;&gt;INDEX('BMP Records'!S:S, MATCH($A27, 'BMP Records'!$A:$A, 0)), 1, 0)</f>
        <v>#N/A</v>
      </c>
      <c r="AX27" s="44" t="e">
        <f>IF(T27&lt;&gt;INDEX('BMP Records'!T:T, MATCH($A27, 'BMP Records'!$A:$A, 0)), 1, 0)</f>
        <v>#N/A</v>
      </c>
      <c r="AY27" s="44" t="e">
        <f>IF(U27&lt;&gt;INDEX('BMP Records'!U:U, MATCH($A27, 'BMP Records'!$A:$A, 0)), 1, 0)</f>
        <v>#N/A</v>
      </c>
      <c r="AZ27" s="44" t="e">
        <f>IF(V27&lt;&gt;INDEX('BMP Records'!V:V, MATCH($A27, 'BMP Records'!$A:$A, 0)), 1, 0)</f>
        <v>#N/A</v>
      </c>
      <c r="BA27" s="44" t="e">
        <f>IF(W27&lt;&gt;INDEX('BMP Records'!W:W, MATCH($A27, 'BMP Records'!$A:$A, 0)), 1, 0)</f>
        <v>#N/A</v>
      </c>
      <c r="BB27" s="44" t="e">
        <f>IF(X27&lt;&gt;INDEX('BMP Records'!X:X, MATCH($A27, 'BMP Records'!$A:$A, 0)), 1, 0)</f>
        <v>#N/A</v>
      </c>
      <c r="BC27" s="44" t="e">
        <f>IF(Y27&lt;&gt;INDEX('BMP Records'!Y:Y, MATCH($A27, 'BMP Records'!$A:$A, 0)), 1, 0)</f>
        <v>#N/A</v>
      </c>
      <c r="BD27" s="44" t="e">
        <f>IF(Z27&lt;&gt;INDEX('BMP Records'!Z:Z, MATCH($A27, 'BMP Records'!$A:$A, 0)), 1, 0)</f>
        <v>#N/A</v>
      </c>
      <c r="BE27" s="44" t="e">
        <f>IF(AA27&lt;&gt;INDEX('BMP Records'!AA:AA, MATCH($A27, 'BMP Records'!$A:$A, 0)), 1, 0)</f>
        <v>#N/A</v>
      </c>
      <c r="BF27" s="44" t="e">
        <f>IF(AB27&lt;&gt;INDEX('BMP Records'!AB:AB, MATCH($A27, 'BMP Records'!$A:$A, 0)), 1, 0)</f>
        <v>#N/A</v>
      </c>
      <c r="BG27" s="44" t="e">
        <f>IF(AC27&lt;&gt;INDEX('BMP Records'!AC:AC, MATCH($A27, 'BMP Records'!$A:$A, 0)), 1, 0)</f>
        <v>#N/A</v>
      </c>
      <c r="BH27" s="62" t="e">
        <f>IF(AD27&lt;&gt;INDEX('BMP Records'!AD:AD, MATCH($A27, 'BMP Records'!$A:$A, 0)), 1, 0)</f>
        <v>#N/A</v>
      </c>
      <c r="BI27" s="44" t="e">
        <f>IF(AE27&lt;&gt;INDEX('BMP Records'!AE:AE, MATCH($A27, 'BMP Records'!$A:$A, 0)), 1, 0)</f>
        <v>#N/A</v>
      </c>
      <c r="BJ27" s="62" t="e">
        <f>SUM(Table124[[#This Row],[Comments]:[Comments32]])</f>
        <v>#N/A</v>
      </c>
    </row>
    <row r="28" spans="2:62" x14ac:dyDescent="0.55000000000000004">
      <c r="B28" s="16"/>
      <c r="C28" s="40"/>
      <c r="D28" s="39"/>
      <c r="G28" s="16"/>
      <c r="J28" s="15" t="s">
        <v>173</v>
      </c>
      <c r="S28" s="63"/>
      <c r="T28" s="87"/>
      <c r="U28" s="63"/>
      <c r="V28" s="43"/>
      <c r="W28" s="64"/>
      <c r="X28" s="87"/>
      <c r="Y28" s="63"/>
      <c r="Z28" s="64"/>
      <c r="AA28" s="65"/>
      <c r="AB28" s="63"/>
      <c r="AC28" s="63"/>
      <c r="AD28" s="63"/>
      <c r="AE28" s="88"/>
      <c r="AF28" s="44" t="e">
        <f>IF(B28&lt;&gt;INDEX('BMP Records'!B:B, MATCH($A28, 'BMP Records'!$A:$A, 0)), 1, 0)</f>
        <v>#N/A</v>
      </c>
      <c r="AG28" s="44" t="e">
        <f>IF(C28&lt;&gt;INDEX('BMP Records'!C:C, MATCH($A28, 'BMP Records'!$A:$A, 0)), 1, 0)</f>
        <v>#N/A</v>
      </c>
      <c r="AH28" s="44" t="e">
        <f>IF(D28&lt;&gt;INDEX('BMP Records'!D:D, MATCH($A28, 'BMP Records'!$A:$A, 0)), 1, 0)</f>
        <v>#N/A</v>
      </c>
      <c r="AI28" s="44" t="e">
        <f>IF(E28&lt;&gt;INDEX('BMP Records'!E:E, MATCH($A28, 'BMP Records'!$A:$A, 0)), 1, 0)</f>
        <v>#N/A</v>
      </c>
      <c r="AJ28" s="44" t="e">
        <f>IF(F28&lt;&gt;INDEX('BMP Records'!F:F, MATCH($A28, 'BMP Records'!$A:$A, 0)), 1, 0)</f>
        <v>#N/A</v>
      </c>
      <c r="AK28" s="44" t="e">
        <f>IF(G28&lt;&gt;INDEX('BMP Records'!G:G, MATCH($A28, 'BMP Records'!$A:$A, 0)), 1, 0)</f>
        <v>#N/A</v>
      </c>
      <c r="AL28" s="44" t="e">
        <f>IF(H28&lt;&gt;INDEX('BMP Records'!H:H, MATCH($A28, 'BMP Records'!$A:$A, 0)), 1, 0)</f>
        <v>#N/A</v>
      </c>
      <c r="AM28" s="44" t="e">
        <f>IF(I28&lt;&gt;INDEX('BMP Records'!I:I, MATCH($A28, 'BMP Records'!$A:$A, 0)), 1, 0)</f>
        <v>#N/A</v>
      </c>
      <c r="AN28" s="44" t="e">
        <f>IF(J28&lt;&gt;INDEX('BMP Records'!J:J, MATCH($A28, 'BMP Records'!$A:$A, 0)), 1, 0)</f>
        <v>#N/A</v>
      </c>
      <c r="AO28" s="44" t="e">
        <f>IF(K28&lt;&gt;INDEX('BMP Records'!K:K, MATCH($A28, 'BMP Records'!$A:$A, 0)), 1, 0)</f>
        <v>#N/A</v>
      </c>
      <c r="AP28" s="44" t="e">
        <f>IF(L28&lt;&gt;INDEX('BMP Records'!L:L, MATCH($A28, 'BMP Records'!$A:$A, 0)), 1, 0)</f>
        <v>#N/A</v>
      </c>
      <c r="AQ28" s="44" t="e">
        <f>IF(M28&lt;&gt;INDEX('BMP Records'!M:M, MATCH($A28, 'BMP Records'!$A:$A, 0)), 1, 0)</f>
        <v>#N/A</v>
      </c>
      <c r="AR28" s="44" t="e">
        <f>IF(N28&lt;&gt;INDEX('BMP Records'!N:N, MATCH($A28, 'BMP Records'!$A:$A, 0)), 1, 0)</f>
        <v>#N/A</v>
      </c>
      <c r="AS28" s="44" t="e">
        <f>IF(O28&lt;&gt;INDEX('BMP Records'!O:O, MATCH($A28, 'BMP Records'!$A:$A, 0)), 1, 0)</f>
        <v>#N/A</v>
      </c>
      <c r="AT28" s="44" t="e">
        <f>IF(P28&lt;&gt;INDEX('BMP Records'!P:P, MATCH($A28, 'BMP Records'!$A:$A, 0)), 1, 0)</f>
        <v>#N/A</v>
      </c>
      <c r="AU28" s="44" t="e">
        <f>IF(Q28&lt;&gt;INDEX('BMP Records'!Q:Q, MATCH($A28, 'BMP Records'!$A:$A, 0)), 1, 0)</f>
        <v>#N/A</v>
      </c>
      <c r="AV28" s="44" t="e">
        <f>IF(R28&lt;&gt;INDEX('BMP Records'!R:R, MATCH($A28, 'BMP Records'!$A:$A, 0)), 1, 0)</f>
        <v>#N/A</v>
      </c>
      <c r="AW28" s="44" t="e">
        <f>IF(S28&lt;&gt;INDEX('BMP Records'!S:S, MATCH($A28, 'BMP Records'!$A:$A, 0)), 1, 0)</f>
        <v>#N/A</v>
      </c>
      <c r="AX28" s="44" t="e">
        <f>IF(T28&lt;&gt;INDEX('BMP Records'!T:T, MATCH($A28, 'BMP Records'!$A:$A, 0)), 1, 0)</f>
        <v>#N/A</v>
      </c>
      <c r="AY28" s="44" t="e">
        <f>IF(U28&lt;&gt;INDEX('BMP Records'!U:U, MATCH($A28, 'BMP Records'!$A:$A, 0)), 1, 0)</f>
        <v>#N/A</v>
      </c>
      <c r="AZ28" s="44" t="e">
        <f>IF(V28&lt;&gt;INDEX('BMP Records'!V:V, MATCH($A28, 'BMP Records'!$A:$A, 0)), 1, 0)</f>
        <v>#N/A</v>
      </c>
      <c r="BA28" s="44" t="e">
        <f>IF(W28&lt;&gt;INDEX('BMP Records'!W:W, MATCH($A28, 'BMP Records'!$A:$A, 0)), 1, 0)</f>
        <v>#N/A</v>
      </c>
      <c r="BB28" s="44" t="e">
        <f>IF(X28&lt;&gt;INDEX('BMP Records'!X:X, MATCH($A28, 'BMP Records'!$A:$A, 0)), 1, 0)</f>
        <v>#N/A</v>
      </c>
      <c r="BC28" s="44" t="e">
        <f>IF(Y28&lt;&gt;INDEX('BMP Records'!Y:Y, MATCH($A28, 'BMP Records'!$A:$A, 0)), 1, 0)</f>
        <v>#N/A</v>
      </c>
      <c r="BD28" s="44" t="e">
        <f>IF(Z28&lt;&gt;INDEX('BMP Records'!Z:Z, MATCH($A28, 'BMP Records'!$A:$A, 0)), 1, 0)</f>
        <v>#N/A</v>
      </c>
      <c r="BE28" s="44" t="e">
        <f>IF(AA28&lt;&gt;INDEX('BMP Records'!AA:AA, MATCH($A28, 'BMP Records'!$A:$A, 0)), 1, 0)</f>
        <v>#N/A</v>
      </c>
      <c r="BF28" s="44" t="e">
        <f>IF(AB28&lt;&gt;INDEX('BMP Records'!AB:AB, MATCH($A28, 'BMP Records'!$A:$A, 0)), 1, 0)</f>
        <v>#N/A</v>
      </c>
      <c r="BG28" s="44" t="e">
        <f>IF(AC28&lt;&gt;INDEX('BMP Records'!AC:AC, MATCH($A28, 'BMP Records'!$A:$A, 0)), 1, 0)</f>
        <v>#N/A</v>
      </c>
      <c r="BH28" s="62" t="e">
        <f>IF(AD28&lt;&gt;INDEX('BMP Records'!AD:AD, MATCH($A28, 'BMP Records'!$A:$A, 0)), 1, 0)</f>
        <v>#N/A</v>
      </c>
      <c r="BI28" s="44" t="e">
        <f>IF(AE28&lt;&gt;INDEX('BMP Records'!AE:AE, MATCH($A28, 'BMP Records'!$A:$A, 0)), 1, 0)</f>
        <v>#N/A</v>
      </c>
      <c r="BJ28" s="62" t="e">
        <f>SUM(Table124[[#This Row],[Comments]:[Comments32]])</f>
        <v>#N/A</v>
      </c>
    </row>
    <row r="29" spans="2:62" x14ac:dyDescent="0.55000000000000004">
      <c r="B29" s="16"/>
      <c r="C29" s="40"/>
      <c r="D29" s="39"/>
      <c r="G29" s="16"/>
      <c r="J29" s="15" t="s">
        <v>173</v>
      </c>
      <c r="S29" s="63"/>
      <c r="T29" s="87"/>
      <c r="U29" s="63"/>
      <c r="V29" s="43"/>
      <c r="W29" s="64"/>
      <c r="X29" s="87"/>
      <c r="Y29" s="63"/>
      <c r="Z29" s="64"/>
      <c r="AA29" s="65"/>
      <c r="AB29" s="63"/>
      <c r="AC29" s="63"/>
      <c r="AD29" s="63"/>
      <c r="AE29" s="88"/>
      <c r="AF29" s="44" t="e">
        <f>IF(B29&lt;&gt;INDEX('BMP Records'!B:B, MATCH($A29, 'BMP Records'!$A:$A, 0)), 1, 0)</f>
        <v>#N/A</v>
      </c>
      <c r="AG29" s="44" t="e">
        <f>IF(C29&lt;&gt;INDEX('BMP Records'!C:C, MATCH($A29, 'BMP Records'!$A:$A, 0)), 1, 0)</f>
        <v>#N/A</v>
      </c>
      <c r="AH29" s="44" t="e">
        <f>IF(D29&lt;&gt;INDEX('BMP Records'!D:D, MATCH($A29, 'BMP Records'!$A:$A, 0)), 1, 0)</f>
        <v>#N/A</v>
      </c>
      <c r="AI29" s="44" t="e">
        <f>IF(E29&lt;&gt;INDEX('BMP Records'!E:E, MATCH($A29, 'BMP Records'!$A:$A, 0)), 1, 0)</f>
        <v>#N/A</v>
      </c>
      <c r="AJ29" s="44" t="e">
        <f>IF(F29&lt;&gt;INDEX('BMP Records'!F:F, MATCH($A29, 'BMP Records'!$A:$A, 0)), 1, 0)</f>
        <v>#N/A</v>
      </c>
      <c r="AK29" s="44" t="e">
        <f>IF(G29&lt;&gt;INDEX('BMP Records'!G:G, MATCH($A29, 'BMP Records'!$A:$A, 0)), 1, 0)</f>
        <v>#N/A</v>
      </c>
      <c r="AL29" s="44" t="e">
        <f>IF(H29&lt;&gt;INDEX('BMP Records'!H:H, MATCH($A29, 'BMP Records'!$A:$A, 0)), 1, 0)</f>
        <v>#N/A</v>
      </c>
      <c r="AM29" s="44" t="e">
        <f>IF(I29&lt;&gt;INDEX('BMP Records'!I:I, MATCH($A29, 'BMP Records'!$A:$A, 0)), 1, 0)</f>
        <v>#N/A</v>
      </c>
      <c r="AN29" s="44" t="e">
        <f>IF(J29&lt;&gt;INDEX('BMP Records'!J:J, MATCH($A29, 'BMP Records'!$A:$A, 0)), 1, 0)</f>
        <v>#N/A</v>
      </c>
      <c r="AO29" s="44" t="e">
        <f>IF(K29&lt;&gt;INDEX('BMP Records'!K:K, MATCH($A29, 'BMP Records'!$A:$A, 0)), 1, 0)</f>
        <v>#N/A</v>
      </c>
      <c r="AP29" s="44" t="e">
        <f>IF(L29&lt;&gt;INDEX('BMP Records'!L:L, MATCH($A29, 'BMP Records'!$A:$A, 0)), 1, 0)</f>
        <v>#N/A</v>
      </c>
      <c r="AQ29" s="44" t="e">
        <f>IF(M29&lt;&gt;INDEX('BMP Records'!M:M, MATCH($A29, 'BMP Records'!$A:$A, 0)), 1, 0)</f>
        <v>#N/A</v>
      </c>
      <c r="AR29" s="44" t="e">
        <f>IF(N29&lt;&gt;INDEX('BMP Records'!N:N, MATCH($A29, 'BMP Records'!$A:$A, 0)), 1, 0)</f>
        <v>#N/A</v>
      </c>
      <c r="AS29" s="44" t="e">
        <f>IF(O29&lt;&gt;INDEX('BMP Records'!O:O, MATCH($A29, 'BMP Records'!$A:$A, 0)), 1, 0)</f>
        <v>#N/A</v>
      </c>
      <c r="AT29" s="44" t="e">
        <f>IF(P29&lt;&gt;INDEX('BMP Records'!P:P, MATCH($A29, 'BMP Records'!$A:$A, 0)), 1, 0)</f>
        <v>#N/A</v>
      </c>
      <c r="AU29" s="44" t="e">
        <f>IF(Q29&lt;&gt;INDEX('BMP Records'!Q:Q, MATCH($A29, 'BMP Records'!$A:$A, 0)), 1, 0)</f>
        <v>#N/A</v>
      </c>
      <c r="AV29" s="44" t="e">
        <f>IF(R29&lt;&gt;INDEX('BMP Records'!R:R, MATCH($A29, 'BMP Records'!$A:$A, 0)), 1, 0)</f>
        <v>#N/A</v>
      </c>
      <c r="AW29" s="44" t="e">
        <f>IF(S29&lt;&gt;INDEX('BMP Records'!S:S, MATCH($A29, 'BMP Records'!$A:$A, 0)), 1, 0)</f>
        <v>#N/A</v>
      </c>
      <c r="AX29" s="44" t="e">
        <f>IF(T29&lt;&gt;INDEX('BMP Records'!T:T, MATCH($A29, 'BMP Records'!$A:$A, 0)), 1, 0)</f>
        <v>#N/A</v>
      </c>
      <c r="AY29" s="44" t="e">
        <f>IF(U29&lt;&gt;INDEX('BMP Records'!U:U, MATCH($A29, 'BMP Records'!$A:$A, 0)), 1, 0)</f>
        <v>#N/A</v>
      </c>
      <c r="AZ29" s="44" t="e">
        <f>IF(V29&lt;&gt;INDEX('BMP Records'!V:V, MATCH($A29, 'BMP Records'!$A:$A, 0)), 1, 0)</f>
        <v>#N/A</v>
      </c>
      <c r="BA29" s="44" t="e">
        <f>IF(W29&lt;&gt;INDEX('BMP Records'!W:W, MATCH($A29, 'BMP Records'!$A:$A, 0)), 1, 0)</f>
        <v>#N/A</v>
      </c>
      <c r="BB29" s="44" t="e">
        <f>IF(X29&lt;&gt;INDEX('BMP Records'!X:X, MATCH($A29, 'BMP Records'!$A:$A, 0)), 1, 0)</f>
        <v>#N/A</v>
      </c>
      <c r="BC29" s="44" t="e">
        <f>IF(Y29&lt;&gt;INDEX('BMP Records'!Y:Y, MATCH($A29, 'BMP Records'!$A:$A, 0)), 1, 0)</f>
        <v>#N/A</v>
      </c>
      <c r="BD29" s="44" t="e">
        <f>IF(Z29&lt;&gt;INDEX('BMP Records'!Z:Z, MATCH($A29, 'BMP Records'!$A:$A, 0)), 1, 0)</f>
        <v>#N/A</v>
      </c>
      <c r="BE29" s="44" t="e">
        <f>IF(AA29&lt;&gt;INDEX('BMP Records'!AA:AA, MATCH($A29, 'BMP Records'!$A:$A, 0)), 1, 0)</f>
        <v>#N/A</v>
      </c>
      <c r="BF29" s="44" t="e">
        <f>IF(AB29&lt;&gt;INDEX('BMP Records'!AB:AB, MATCH($A29, 'BMP Records'!$A:$A, 0)), 1, 0)</f>
        <v>#N/A</v>
      </c>
      <c r="BG29" s="44" t="e">
        <f>IF(AC29&lt;&gt;INDEX('BMP Records'!AC:AC, MATCH($A29, 'BMP Records'!$A:$A, 0)), 1, 0)</f>
        <v>#N/A</v>
      </c>
      <c r="BH29" s="62" t="e">
        <f>IF(AD29&lt;&gt;INDEX('BMP Records'!AD:AD, MATCH($A29, 'BMP Records'!$A:$A, 0)), 1, 0)</f>
        <v>#N/A</v>
      </c>
      <c r="BI29" s="44" t="e">
        <f>IF(AE29&lt;&gt;INDEX('BMP Records'!AE:AE, MATCH($A29, 'BMP Records'!$A:$A, 0)), 1, 0)</f>
        <v>#N/A</v>
      </c>
      <c r="BJ29" s="62" t="e">
        <f>SUM(Table124[[#This Row],[Comments]:[Comments32]])</f>
        <v>#N/A</v>
      </c>
    </row>
    <row r="30" spans="2:62" x14ac:dyDescent="0.55000000000000004">
      <c r="B30" s="16"/>
      <c r="C30" s="40"/>
      <c r="D30" s="39"/>
      <c r="G30" s="16"/>
      <c r="J30" s="15" t="s">
        <v>173</v>
      </c>
      <c r="S30" s="63"/>
      <c r="T30" s="87"/>
      <c r="U30" s="63"/>
      <c r="V30" s="43"/>
      <c r="W30" s="64"/>
      <c r="X30" s="87"/>
      <c r="Y30" s="63"/>
      <c r="Z30" s="64"/>
      <c r="AA30" s="65"/>
      <c r="AB30" s="63"/>
      <c r="AC30" s="63"/>
      <c r="AD30" s="63"/>
      <c r="AE30" s="88"/>
      <c r="AF30" s="44" t="e">
        <f>IF(B30&lt;&gt;INDEX('BMP Records'!B:B, MATCH($A30, 'BMP Records'!$A:$A, 0)), 1, 0)</f>
        <v>#N/A</v>
      </c>
      <c r="AG30" s="44" t="e">
        <f>IF(C30&lt;&gt;INDEX('BMP Records'!C:C, MATCH($A30, 'BMP Records'!$A:$A, 0)), 1, 0)</f>
        <v>#N/A</v>
      </c>
      <c r="AH30" s="44" t="e">
        <f>IF(D30&lt;&gt;INDEX('BMP Records'!D:D, MATCH($A30, 'BMP Records'!$A:$A, 0)), 1, 0)</f>
        <v>#N/A</v>
      </c>
      <c r="AI30" s="44" t="e">
        <f>IF(E30&lt;&gt;INDEX('BMP Records'!E:E, MATCH($A30, 'BMP Records'!$A:$A, 0)), 1, 0)</f>
        <v>#N/A</v>
      </c>
      <c r="AJ30" s="44" t="e">
        <f>IF(F30&lt;&gt;INDEX('BMP Records'!F:F, MATCH($A30, 'BMP Records'!$A:$A, 0)), 1, 0)</f>
        <v>#N/A</v>
      </c>
      <c r="AK30" s="44" t="e">
        <f>IF(G30&lt;&gt;INDEX('BMP Records'!G:G, MATCH($A30, 'BMP Records'!$A:$A, 0)), 1, 0)</f>
        <v>#N/A</v>
      </c>
      <c r="AL30" s="44" t="e">
        <f>IF(H30&lt;&gt;INDEX('BMP Records'!H:H, MATCH($A30, 'BMP Records'!$A:$A, 0)), 1, 0)</f>
        <v>#N/A</v>
      </c>
      <c r="AM30" s="44" t="e">
        <f>IF(I30&lt;&gt;INDEX('BMP Records'!I:I, MATCH($A30, 'BMP Records'!$A:$A, 0)), 1, 0)</f>
        <v>#N/A</v>
      </c>
      <c r="AN30" s="44" t="e">
        <f>IF(J30&lt;&gt;INDEX('BMP Records'!J:J, MATCH($A30, 'BMP Records'!$A:$A, 0)), 1, 0)</f>
        <v>#N/A</v>
      </c>
      <c r="AO30" s="44" t="e">
        <f>IF(K30&lt;&gt;INDEX('BMP Records'!K:K, MATCH($A30, 'BMP Records'!$A:$A, 0)), 1, 0)</f>
        <v>#N/A</v>
      </c>
      <c r="AP30" s="44" t="e">
        <f>IF(L30&lt;&gt;INDEX('BMP Records'!L:L, MATCH($A30, 'BMP Records'!$A:$A, 0)), 1, 0)</f>
        <v>#N/A</v>
      </c>
      <c r="AQ30" s="44" t="e">
        <f>IF(M30&lt;&gt;INDEX('BMP Records'!M:M, MATCH($A30, 'BMP Records'!$A:$A, 0)), 1, 0)</f>
        <v>#N/A</v>
      </c>
      <c r="AR30" s="44" t="e">
        <f>IF(N30&lt;&gt;INDEX('BMP Records'!N:N, MATCH($A30, 'BMP Records'!$A:$A, 0)), 1, 0)</f>
        <v>#N/A</v>
      </c>
      <c r="AS30" s="44" t="e">
        <f>IF(O30&lt;&gt;INDEX('BMP Records'!O:O, MATCH($A30, 'BMP Records'!$A:$A, 0)), 1, 0)</f>
        <v>#N/A</v>
      </c>
      <c r="AT30" s="44" t="e">
        <f>IF(P30&lt;&gt;INDEX('BMP Records'!P:P, MATCH($A30, 'BMP Records'!$A:$A, 0)), 1, 0)</f>
        <v>#N/A</v>
      </c>
      <c r="AU30" s="44" t="e">
        <f>IF(Q30&lt;&gt;INDEX('BMP Records'!Q:Q, MATCH($A30, 'BMP Records'!$A:$A, 0)), 1, 0)</f>
        <v>#N/A</v>
      </c>
      <c r="AV30" s="44" t="e">
        <f>IF(R30&lt;&gt;INDEX('BMP Records'!R:R, MATCH($A30, 'BMP Records'!$A:$A, 0)), 1, 0)</f>
        <v>#N/A</v>
      </c>
      <c r="AW30" s="44" t="e">
        <f>IF(S30&lt;&gt;INDEX('BMP Records'!S:S, MATCH($A30, 'BMP Records'!$A:$A, 0)), 1, 0)</f>
        <v>#N/A</v>
      </c>
      <c r="AX30" s="44" t="e">
        <f>IF(T30&lt;&gt;INDEX('BMP Records'!T:T, MATCH($A30, 'BMP Records'!$A:$A, 0)), 1, 0)</f>
        <v>#N/A</v>
      </c>
      <c r="AY30" s="44" t="e">
        <f>IF(U30&lt;&gt;INDEX('BMP Records'!U:U, MATCH($A30, 'BMP Records'!$A:$A, 0)), 1, 0)</f>
        <v>#N/A</v>
      </c>
      <c r="AZ30" s="44" t="e">
        <f>IF(V30&lt;&gt;INDEX('BMP Records'!V:V, MATCH($A30, 'BMP Records'!$A:$A, 0)), 1, 0)</f>
        <v>#N/A</v>
      </c>
      <c r="BA30" s="44" t="e">
        <f>IF(W30&lt;&gt;INDEX('BMP Records'!W:W, MATCH($A30, 'BMP Records'!$A:$A, 0)), 1, 0)</f>
        <v>#N/A</v>
      </c>
      <c r="BB30" s="44" t="e">
        <f>IF(X30&lt;&gt;INDEX('BMP Records'!X:X, MATCH($A30, 'BMP Records'!$A:$A, 0)), 1, 0)</f>
        <v>#N/A</v>
      </c>
      <c r="BC30" s="44" t="e">
        <f>IF(Y30&lt;&gt;INDEX('BMP Records'!Y:Y, MATCH($A30, 'BMP Records'!$A:$A, 0)), 1, 0)</f>
        <v>#N/A</v>
      </c>
      <c r="BD30" s="44" t="e">
        <f>IF(Z30&lt;&gt;INDEX('BMP Records'!Z:Z, MATCH($A30, 'BMP Records'!$A:$A, 0)), 1, 0)</f>
        <v>#N/A</v>
      </c>
      <c r="BE30" s="44" t="e">
        <f>IF(AA30&lt;&gt;INDEX('BMP Records'!AA:AA, MATCH($A30, 'BMP Records'!$A:$A, 0)), 1, 0)</f>
        <v>#N/A</v>
      </c>
      <c r="BF30" s="44" t="e">
        <f>IF(AB30&lt;&gt;INDEX('BMP Records'!AB:AB, MATCH($A30, 'BMP Records'!$A:$A, 0)), 1, 0)</f>
        <v>#N/A</v>
      </c>
      <c r="BG30" s="44" t="e">
        <f>IF(AC30&lt;&gt;INDEX('BMP Records'!AC:AC, MATCH($A30, 'BMP Records'!$A:$A, 0)), 1, 0)</f>
        <v>#N/A</v>
      </c>
      <c r="BH30" s="62" t="e">
        <f>IF(AD30&lt;&gt;INDEX('BMP Records'!AD:AD, MATCH($A30, 'BMP Records'!$A:$A, 0)), 1, 0)</f>
        <v>#N/A</v>
      </c>
      <c r="BI30" s="44" t="e">
        <f>IF(AE30&lt;&gt;INDEX('BMP Records'!AE:AE, MATCH($A30, 'BMP Records'!$A:$A, 0)), 1, 0)</f>
        <v>#N/A</v>
      </c>
      <c r="BJ30" s="62" t="e">
        <f>SUM(Table124[[#This Row],[Comments]:[Comments32]])</f>
        <v>#N/A</v>
      </c>
    </row>
    <row r="31" spans="2:62" x14ac:dyDescent="0.55000000000000004">
      <c r="B31" s="16"/>
      <c r="C31" s="40"/>
      <c r="D31" s="39"/>
      <c r="G31" s="16"/>
      <c r="J31" s="15" t="s">
        <v>173</v>
      </c>
      <c r="S31" s="63"/>
      <c r="T31" s="87"/>
      <c r="U31" s="63"/>
      <c r="V31" s="43"/>
      <c r="W31" s="64"/>
      <c r="X31" s="87"/>
      <c r="Y31" s="63"/>
      <c r="Z31" s="64"/>
      <c r="AA31" s="65"/>
      <c r="AB31" s="63"/>
      <c r="AC31" s="63"/>
      <c r="AD31" s="63"/>
      <c r="AE31" s="88"/>
      <c r="AF31" s="44" t="e">
        <f>IF(B31&lt;&gt;INDEX('BMP Records'!B:B, MATCH($A31, 'BMP Records'!$A:$A, 0)), 1, 0)</f>
        <v>#N/A</v>
      </c>
      <c r="AG31" s="44" t="e">
        <f>IF(C31&lt;&gt;INDEX('BMP Records'!C:C, MATCH($A31, 'BMP Records'!$A:$A, 0)), 1, 0)</f>
        <v>#N/A</v>
      </c>
      <c r="AH31" s="44" t="e">
        <f>IF(D31&lt;&gt;INDEX('BMP Records'!D:D, MATCH($A31, 'BMP Records'!$A:$A, 0)), 1, 0)</f>
        <v>#N/A</v>
      </c>
      <c r="AI31" s="44" t="e">
        <f>IF(E31&lt;&gt;INDEX('BMP Records'!E:E, MATCH($A31, 'BMP Records'!$A:$A, 0)), 1, 0)</f>
        <v>#N/A</v>
      </c>
      <c r="AJ31" s="44" t="e">
        <f>IF(F31&lt;&gt;INDEX('BMP Records'!F:F, MATCH($A31, 'BMP Records'!$A:$A, 0)), 1, 0)</f>
        <v>#N/A</v>
      </c>
      <c r="AK31" s="44" t="e">
        <f>IF(G31&lt;&gt;INDEX('BMP Records'!G:G, MATCH($A31, 'BMP Records'!$A:$A, 0)), 1, 0)</f>
        <v>#N/A</v>
      </c>
      <c r="AL31" s="44" t="e">
        <f>IF(H31&lt;&gt;INDEX('BMP Records'!H:H, MATCH($A31, 'BMP Records'!$A:$A, 0)), 1, 0)</f>
        <v>#N/A</v>
      </c>
      <c r="AM31" s="44" t="e">
        <f>IF(I31&lt;&gt;INDEX('BMP Records'!I:I, MATCH($A31, 'BMP Records'!$A:$A, 0)), 1, 0)</f>
        <v>#N/A</v>
      </c>
      <c r="AN31" s="44" t="e">
        <f>IF(J31&lt;&gt;INDEX('BMP Records'!J:J, MATCH($A31, 'BMP Records'!$A:$A, 0)), 1, 0)</f>
        <v>#N/A</v>
      </c>
      <c r="AO31" s="44" t="e">
        <f>IF(K31&lt;&gt;INDEX('BMP Records'!K:K, MATCH($A31, 'BMP Records'!$A:$A, 0)), 1, 0)</f>
        <v>#N/A</v>
      </c>
      <c r="AP31" s="44" t="e">
        <f>IF(L31&lt;&gt;INDEX('BMP Records'!L:L, MATCH($A31, 'BMP Records'!$A:$A, 0)), 1, 0)</f>
        <v>#N/A</v>
      </c>
      <c r="AQ31" s="44" t="e">
        <f>IF(M31&lt;&gt;INDEX('BMP Records'!M:M, MATCH($A31, 'BMP Records'!$A:$A, 0)), 1, 0)</f>
        <v>#N/A</v>
      </c>
      <c r="AR31" s="44" t="e">
        <f>IF(N31&lt;&gt;INDEX('BMP Records'!N:N, MATCH($A31, 'BMP Records'!$A:$A, 0)), 1, 0)</f>
        <v>#N/A</v>
      </c>
      <c r="AS31" s="44" t="e">
        <f>IF(O31&lt;&gt;INDEX('BMP Records'!O:O, MATCH($A31, 'BMP Records'!$A:$A, 0)), 1, 0)</f>
        <v>#N/A</v>
      </c>
      <c r="AT31" s="44" t="e">
        <f>IF(P31&lt;&gt;INDEX('BMP Records'!P:P, MATCH($A31, 'BMP Records'!$A:$A, 0)), 1, 0)</f>
        <v>#N/A</v>
      </c>
      <c r="AU31" s="44" t="e">
        <f>IF(Q31&lt;&gt;INDEX('BMP Records'!Q:Q, MATCH($A31, 'BMP Records'!$A:$A, 0)), 1, 0)</f>
        <v>#N/A</v>
      </c>
      <c r="AV31" s="44" t="e">
        <f>IF(R31&lt;&gt;INDEX('BMP Records'!R:R, MATCH($A31, 'BMP Records'!$A:$A, 0)), 1, 0)</f>
        <v>#N/A</v>
      </c>
      <c r="AW31" s="44" t="e">
        <f>IF(S31&lt;&gt;INDEX('BMP Records'!S:S, MATCH($A31, 'BMP Records'!$A:$A, 0)), 1, 0)</f>
        <v>#N/A</v>
      </c>
      <c r="AX31" s="44" t="e">
        <f>IF(T31&lt;&gt;INDEX('BMP Records'!T:T, MATCH($A31, 'BMP Records'!$A:$A, 0)), 1, 0)</f>
        <v>#N/A</v>
      </c>
      <c r="AY31" s="44" t="e">
        <f>IF(U31&lt;&gt;INDEX('BMP Records'!U:U, MATCH($A31, 'BMP Records'!$A:$A, 0)), 1, 0)</f>
        <v>#N/A</v>
      </c>
      <c r="AZ31" s="44" t="e">
        <f>IF(V31&lt;&gt;INDEX('BMP Records'!V:V, MATCH($A31, 'BMP Records'!$A:$A, 0)), 1, 0)</f>
        <v>#N/A</v>
      </c>
      <c r="BA31" s="44" t="e">
        <f>IF(W31&lt;&gt;INDEX('BMP Records'!W:W, MATCH($A31, 'BMP Records'!$A:$A, 0)), 1, 0)</f>
        <v>#N/A</v>
      </c>
      <c r="BB31" s="44" t="e">
        <f>IF(X31&lt;&gt;INDEX('BMP Records'!X:X, MATCH($A31, 'BMP Records'!$A:$A, 0)), 1, 0)</f>
        <v>#N/A</v>
      </c>
      <c r="BC31" s="44" t="e">
        <f>IF(Y31&lt;&gt;INDEX('BMP Records'!Y:Y, MATCH($A31, 'BMP Records'!$A:$A, 0)), 1, 0)</f>
        <v>#N/A</v>
      </c>
      <c r="BD31" s="44" t="e">
        <f>IF(Z31&lt;&gt;INDEX('BMP Records'!Z:Z, MATCH($A31, 'BMP Records'!$A:$A, 0)), 1, 0)</f>
        <v>#N/A</v>
      </c>
      <c r="BE31" s="44" t="e">
        <f>IF(AA31&lt;&gt;INDEX('BMP Records'!AA:AA, MATCH($A31, 'BMP Records'!$A:$A, 0)), 1, 0)</f>
        <v>#N/A</v>
      </c>
      <c r="BF31" s="44" t="e">
        <f>IF(AB31&lt;&gt;INDEX('BMP Records'!AB:AB, MATCH($A31, 'BMP Records'!$A:$A, 0)), 1, 0)</f>
        <v>#N/A</v>
      </c>
      <c r="BG31" s="44" t="e">
        <f>IF(AC31&lt;&gt;INDEX('BMP Records'!AC:AC, MATCH($A31, 'BMP Records'!$A:$A, 0)), 1, 0)</f>
        <v>#N/A</v>
      </c>
      <c r="BH31" s="62" t="e">
        <f>IF(AD31&lt;&gt;INDEX('BMP Records'!AD:AD, MATCH($A31, 'BMP Records'!$A:$A, 0)), 1, 0)</f>
        <v>#N/A</v>
      </c>
      <c r="BI31" s="44" t="e">
        <f>IF(AE31&lt;&gt;INDEX('BMP Records'!AE:AE, MATCH($A31, 'BMP Records'!$A:$A, 0)), 1, 0)</f>
        <v>#N/A</v>
      </c>
      <c r="BJ31" s="62" t="e">
        <f>SUM(Table124[[#This Row],[Comments]:[Comments32]])</f>
        <v>#N/A</v>
      </c>
    </row>
    <row r="32" spans="2:62" x14ac:dyDescent="0.55000000000000004">
      <c r="B32" s="16"/>
      <c r="C32" s="40"/>
      <c r="D32" s="39"/>
      <c r="G32" s="16"/>
      <c r="J32" s="15" t="s">
        <v>173</v>
      </c>
      <c r="S32" s="63"/>
      <c r="T32" s="87"/>
      <c r="U32" s="63"/>
      <c r="V32" s="43"/>
      <c r="W32" s="64"/>
      <c r="X32" s="87"/>
      <c r="Y32" s="63"/>
      <c r="Z32" s="64"/>
      <c r="AA32" s="65"/>
      <c r="AB32" s="63"/>
      <c r="AC32" s="63"/>
      <c r="AD32" s="63"/>
      <c r="AE32" s="88"/>
      <c r="AF32" s="44" t="e">
        <f>IF(B32&lt;&gt;INDEX('BMP Records'!B:B, MATCH($A32, 'BMP Records'!$A:$A, 0)), 1, 0)</f>
        <v>#N/A</v>
      </c>
      <c r="AG32" s="44" t="e">
        <f>IF(C32&lt;&gt;INDEX('BMP Records'!C:C, MATCH($A32, 'BMP Records'!$A:$A, 0)), 1, 0)</f>
        <v>#N/A</v>
      </c>
      <c r="AH32" s="44" t="e">
        <f>IF(D32&lt;&gt;INDEX('BMP Records'!D:D, MATCH($A32, 'BMP Records'!$A:$A, 0)), 1, 0)</f>
        <v>#N/A</v>
      </c>
      <c r="AI32" s="44" t="e">
        <f>IF(E32&lt;&gt;INDEX('BMP Records'!E:E, MATCH($A32, 'BMP Records'!$A:$A, 0)), 1, 0)</f>
        <v>#N/A</v>
      </c>
      <c r="AJ32" s="44" t="e">
        <f>IF(F32&lt;&gt;INDEX('BMP Records'!F:F, MATCH($A32, 'BMP Records'!$A:$A, 0)), 1, 0)</f>
        <v>#N/A</v>
      </c>
      <c r="AK32" s="44" t="e">
        <f>IF(G32&lt;&gt;INDEX('BMP Records'!G:G, MATCH($A32, 'BMP Records'!$A:$A, 0)), 1, 0)</f>
        <v>#N/A</v>
      </c>
      <c r="AL32" s="44" t="e">
        <f>IF(H32&lt;&gt;INDEX('BMP Records'!H:H, MATCH($A32, 'BMP Records'!$A:$A, 0)), 1, 0)</f>
        <v>#N/A</v>
      </c>
      <c r="AM32" s="44" t="e">
        <f>IF(I32&lt;&gt;INDEX('BMP Records'!I:I, MATCH($A32, 'BMP Records'!$A:$A, 0)), 1, 0)</f>
        <v>#N/A</v>
      </c>
      <c r="AN32" s="44" t="e">
        <f>IF(J32&lt;&gt;INDEX('BMP Records'!J:J, MATCH($A32, 'BMP Records'!$A:$A, 0)), 1, 0)</f>
        <v>#N/A</v>
      </c>
      <c r="AO32" s="44" t="e">
        <f>IF(K32&lt;&gt;INDEX('BMP Records'!K:K, MATCH($A32, 'BMP Records'!$A:$A, 0)), 1, 0)</f>
        <v>#N/A</v>
      </c>
      <c r="AP32" s="44" t="e">
        <f>IF(L32&lt;&gt;INDEX('BMP Records'!L:L, MATCH($A32, 'BMP Records'!$A:$A, 0)), 1, 0)</f>
        <v>#N/A</v>
      </c>
      <c r="AQ32" s="44" t="e">
        <f>IF(M32&lt;&gt;INDEX('BMP Records'!M:M, MATCH($A32, 'BMP Records'!$A:$A, 0)), 1, 0)</f>
        <v>#N/A</v>
      </c>
      <c r="AR32" s="44" t="e">
        <f>IF(N32&lt;&gt;INDEX('BMP Records'!N:N, MATCH($A32, 'BMP Records'!$A:$A, 0)), 1, 0)</f>
        <v>#N/A</v>
      </c>
      <c r="AS32" s="44" t="e">
        <f>IF(O32&lt;&gt;INDEX('BMP Records'!O:O, MATCH($A32, 'BMP Records'!$A:$A, 0)), 1, 0)</f>
        <v>#N/A</v>
      </c>
      <c r="AT32" s="44" t="e">
        <f>IF(P32&lt;&gt;INDEX('BMP Records'!P:P, MATCH($A32, 'BMP Records'!$A:$A, 0)), 1, 0)</f>
        <v>#N/A</v>
      </c>
      <c r="AU32" s="44" t="e">
        <f>IF(Q32&lt;&gt;INDEX('BMP Records'!Q:Q, MATCH($A32, 'BMP Records'!$A:$A, 0)), 1, 0)</f>
        <v>#N/A</v>
      </c>
      <c r="AV32" s="44" t="e">
        <f>IF(R32&lt;&gt;INDEX('BMP Records'!R:R, MATCH($A32, 'BMP Records'!$A:$A, 0)), 1, 0)</f>
        <v>#N/A</v>
      </c>
      <c r="AW32" s="44" t="e">
        <f>IF(S32&lt;&gt;INDEX('BMP Records'!S:S, MATCH($A32, 'BMP Records'!$A:$A, 0)), 1, 0)</f>
        <v>#N/A</v>
      </c>
      <c r="AX32" s="44" t="e">
        <f>IF(T32&lt;&gt;INDEX('BMP Records'!T:T, MATCH($A32, 'BMP Records'!$A:$A, 0)), 1, 0)</f>
        <v>#N/A</v>
      </c>
      <c r="AY32" s="44" t="e">
        <f>IF(U32&lt;&gt;INDEX('BMP Records'!U:U, MATCH($A32, 'BMP Records'!$A:$A, 0)), 1, 0)</f>
        <v>#N/A</v>
      </c>
      <c r="AZ32" s="44" t="e">
        <f>IF(V32&lt;&gt;INDEX('BMP Records'!V:V, MATCH($A32, 'BMP Records'!$A:$A, 0)), 1, 0)</f>
        <v>#N/A</v>
      </c>
      <c r="BA32" s="44" t="e">
        <f>IF(W32&lt;&gt;INDEX('BMP Records'!W:W, MATCH($A32, 'BMP Records'!$A:$A, 0)), 1, 0)</f>
        <v>#N/A</v>
      </c>
      <c r="BB32" s="44" t="e">
        <f>IF(X32&lt;&gt;INDEX('BMP Records'!X:X, MATCH($A32, 'BMP Records'!$A:$A, 0)), 1, 0)</f>
        <v>#N/A</v>
      </c>
      <c r="BC32" s="44" t="e">
        <f>IF(Y32&lt;&gt;INDEX('BMP Records'!Y:Y, MATCH($A32, 'BMP Records'!$A:$A, 0)), 1, 0)</f>
        <v>#N/A</v>
      </c>
      <c r="BD32" s="44" t="e">
        <f>IF(Z32&lt;&gt;INDEX('BMP Records'!Z:Z, MATCH($A32, 'BMP Records'!$A:$A, 0)), 1, 0)</f>
        <v>#N/A</v>
      </c>
      <c r="BE32" s="44" t="e">
        <f>IF(AA32&lt;&gt;INDEX('BMP Records'!AA:AA, MATCH($A32, 'BMP Records'!$A:$A, 0)), 1, 0)</f>
        <v>#N/A</v>
      </c>
      <c r="BF32" s="44" t="e">
        <f>IF(AB32&lt;&gt;INDEX('BMP Records'!AB:AB, MATCH($A32, 'BMP Records'!$A:$A, 0)), 1, 0)</f>
        <v>#N/A</v>
      </c>
      <c r="BG32" s="44" t="e">
        <f>IF(AC32&lt;&gt;INDEX('BMP Records'!AC:AC, MATCH($A32, 'BMP Records'!$A:$A, 0)), 1, 0)</f>
        <v>#N/A</v>
      </c>
      <c r="BH32" s="62" t="e">
        <f>IF(AD32&lt;&gt;INDEX('BMP Records'!AD:AD, MATCH($A32, 'BMP Records'!$A:$A, 0)), 1, 0)</f>
        <v>#N/A</v>
      </c>
      <c r="BI32" s="44" t="e">
        <f>IF(AE32&lt;&gt;INDEX('BMP Records'!AE:AE, MATCH($A32, 'BMP Records'!$A:$A, 0)), 1, 0)</f>
        <v>#N/A</v>
      </c>
      <c r="BJ32" s="62" t="e">
        <f>SUM(Table124[[#This Row],[Comments]:[Comments32]])</f>
        <v>#N/A</v>
      </c>
    </row>
    <row r="33" spans="2:62" x14ac:dyDescent="0.55000000000000004">
      <c r="B33" s="16"/>
      <c r="C33" s="40"/>
      <c r="D33" s="39"/>
      <c r="G33" s="16"/>
      <c r="J33" s="15" t="s">
        <v>173</v>
      </c>
      <c r="S33" s="63"/>
      <c r="T33" s="87"/>
      <c r="U33" s="63"/>
      <c r="V33" s="43"/>
      <c r="W33" s="64"/>
      <c r="X33" s="87"/>
      <c r="Y33" s="63"/>
      <c r="Z33" s="64"/>
      <c r="AA33" s="65"/>
      <c r="AB33" s="63"/>
      <c r="AC33" s="63"/>
      <c r="AD33" s="63"/>
      <c r="AE33" s="88"/>
      <c r="AF33" s="44" t="e">
        <f>IF(B33&lt;&gt;INDEX('BMP Records'!B:B, MATCH($A33, 'BMP Records'!$A:$A, 0)), 1, 0)</f>
        <v>#N/A</v>
      </c>
      <c r="AG33" s="44" t="e">
        <f>IF(C33&lt;&gt;INDEX('BMP Records'!C:C, MATCH($A33, 'BMP Records'!$A:$A, 0)), 1, 0)</f>
        <v>#N/A</v>
      </c>
      <c r="AH33" s="44" t="e">
        <f>IF(D33&lt;&gt;INDEX('BMP Records'!D:D, MATCH($A33, 'BMP Records'!$A:$A, 0)), 1, 0)</f>
        <v>#N/A</v>
      </c>
      <c r="AI33" s="44" t="e">
        <f>IF(E33&lt;&gt;INDEX('BMP Records'!E:E, MATCH($A33, 'BMP Records'!$A:$A, 0)), 1, 0)</f>
        <v>#N/A</v>
      </c>
      <c r="AJ33" s="44" t="e">
        <f>IF(F33&lt;&gt;INDEX('BMP Records'!F:F, MATCH($A33, 'BMP Records'!$A:$A, 0)), 1, 0)</f>
        <v>#N/A</v>
      </c>
      <c r="AK33" s="44" t="e">
        <f>IF(G33&lt;&gt;INDEX('BMP Records'!G:G, MATCH($A33, 'BMP Records'!$A:$A, 0)), 1, 0)</f>
        <v>#N/A</v>
      </c>
      <c r="AL33" s="44" t="e">
        <f>IF(H33&lt;&gt;INDEX('BMP Records'!H:H, MATCH($A33, 'BMP Records'!$A:$A, 0)), 1, 0)</f>
        <v>#N/A</v>
      </c>
      <c r="AM33" s="44" t="e">
        <f>IF(I33&lt;&gt;INDEX('BMP Records'!I:I, MATCH($A33, 'BMP Records'!$A:$A, 0)), 1, 0)</f>
        <v>#N/A</v>
      </c>
      <c r="AN33" s="44" t="e">
        <f>IF(J33&lt;&gt;INDEX('BMP Records'!J:J, MATCH($A33, 'BMP Records'!$A:$A, 0)), 1, 0)</f>
        <v>#N/A</v>
      </c>
      <c r="AO33" s="44" t="e">
        <f>IF(K33&lt;&gt;INDEX('BMP Records'!K:K, MATCH($A33, 'BMP Records'!$A:$A, 0)), 1, 0)</f>
        <v>#N/A</v>
      </c>
      <c r="AP33" s="44" t="e">
        <f>IF(L33&lt;&gt;INDEX('BMP Records'!L:L, MATCH($A33, 'BMP Records'!$A:$A, 0)), 1, 0)</f>
        <v>#N/A</v>
      </c>
      <c r="AQ33" s="44" t="e">
        <f>IF(M33&lt;&gt;INDEX('BMP Records'!M:M, MATCH($A33, 'BMP Records'!$A:$A, 0)), 1, 0)</f>
        <v>#N/A</v>
      </c>
      <c r="AR33" s="44" t="e">
        <f>IF(N33&lt;&gt;INDEX('BMP Records'!N:N, MATCH($A33, 'BMP Records'!$A:$A, 0)), 1, 0)</f>
        <v>#N/A</v>
      </c>
      <c r="AS33" s="44" t="e">
        <f>IF(O33&lt;&gt;INDEX('BMP Records'!O:O, MATCH($A33, 'BMP Records'!$A:$A, 0)), 1, 0)</f>
        <v>#N/A</v>
      </c>
      <c r="AT33" s="44" t="e">
        <f>IF(P33&lt;&gt;INDEX('BMP Records'!P:P, MATCH($A33, 'BMP Records'!$A:$A, 0)), 1, 0)</f>
        <v>#N/A</v>
      </c>
      <c r="AU33" s="44" t="e">
        <f>IF(Q33&lt;&gt;INDEX('BMP Records'!Q:Q, MATCH($A33, 'BMP Records'!$A:$A, 0)), 1, 0)</f>
        <v>#N/A</v>
      </c>
      <c r="AV33" s="44" t="e">
        <f>IF(R33&lt;&gt;INDEX('BMP Records'!R:R, MATCH($A33, 'BMP Records'!$A:$A, 0)), 1, 0)</f>
        <v>#N/A</v>
      </c>
      <c r="AW33" s="44" t="e">
        <f>IF(S33&lt;&gt;INDEX('BMP Records'!S:S, MATCH($A33, 'BMP Records'!$A:$A, 0)), 1, 0)</f>
        <v>#N/A</v>
      </c>
      <c r="AX33" s="44" t="e">
        <f>IF(T33&lt;&gt;INDEX('BMP Records'!T:T, MATCH($A33, 'BMP Records'!$A:$A, 0)), 1, 0)</f>
        <v>#N/A</v>
      </c>
      <c r="AY33" s="44" t="e">
        <f>IF(U33&lt;&gt;INDEX('BMP Records'!U:U, MATCH($A33, 'BMP Records'!$A:$A, 0)), 1, 0)</f>
        <v>#N/A</v>
      </c>
      <c r="AZ33" s="44" t="e">
        <f>IF(V33&lt;&gt;INDEX('BMP Records'!V:V, MATCH($A33, 'BMP Records'!$A:$A, 0)), 1, 0)</f>
        <v>#N/A</v>
      </c>
      <c r="BA33" s="44" t="e">
        <f>IF(W33&lt;&gt;INDEX('BMP Records'!W:W, MATCH($A33, 'BMP Records'!$A:$A, 0)), 1, 0)</f>
        <v>#N/A</v>
      </c>
      <c r="BB33" s="44" t="e">
        <f>IF(X33&lt;&gt;INDEX('BMP Records'!X:X, MATCH($A33, 'BMP Records'!$A:$A, 0)), 1, 0)</f>
        <v>#N/A</v>
      </c>
      <c r="BC33" s="44" t="e">
        <f>IF(Y33&lt;&gt;INDEX('BMP Records'!Y:Y, MATCH($A33, 'BMP Records'!$A:$A, 0)), 1, 0)</f>
        <v>#N/A</v>
      </c>
      <c r="BD33" s="44" t="e">
        <f>IF(Z33&lt;&gt;INDEX('BMP Records'!Z:Z, MATCH($A33, 'BMP Records'!$A:$A, 0)), 1, 0)</f>
        <v>#N/A</v>
      </c>
      <c r="BE33" s="44" t="e">
        <f>IF(AA33&lt;&gt;INDEX('BMP Records'!AA:AA, MATCH($A33, 'BMP Records'!$A:$A, 0)), 1, 0)</f>
        <v>#N/A</v>
      </c>
      <c r="BF33" s="44" t="e">
        <f>IF(AB33&lt;&gt;INDEX('BMP Records'!AB:AB, MATCH($A33, 'BMP Records'!$A:$A, 0)), 1, 0)</f>
        <v>#N/A</v>
      </c>
      <c r="BG33" s="44" t="e">
        <f>IF(AC33&lt;&gt;INDEX('BMP Records'!AC:AC, MATCH($A33, 'BMP Records'!$A:$A, 0)), 1, 0)</f>
        <v>#N/A</v>
      </c>
      <c r="BH33" s="62" t="e">
        <f>IF(AD33&lt;&gt;INDEX('BMP Records'!AD:AD, MATCH($A33, 'BMP Records'!$A:$A, 0)), 1, 0)</f>
        <v>#N/A</v>
      </c>
      <c r="BI33" s="44" t="e">
        <f>IF(AE33&lt;&gt;INDEX('BMP Records'!AE:AE, MATCH($A33, 'BMP Records'!$A:$A, 0)), 1, 0)</f>
        <v>#N/A</v>
      </c>
      <c r="BJ33" s="62" t="e">
        <f>SUM(Table124[[#This Row],[Comments]:[Comments32]])</f>
        <v>#N/A</v>
      </c>
    </row>
    <row r="34" spans="2:62" x14ac:dyDescent="0.55000000000000004">
      <c r="B34" s="16"/>
      <c r="C34" s="40"/>
      <c r="D34" s="39"/>
      <c r="G34" s="16"/>
      <c r="J34" s="15" t="s">
        <v>173</v>
      </c>
      <c r="S34" s="63"/>
      <c r="T34" s="87"/>
      <c r="U34" s="63"/>
      <c r="V34" s="43"/>
      <c r="W34" s="64"/>
      <c r="X34" s="87"/>
      <c r="Y34" s="63"/>
      <c r="Z34" s="64"/>
      <c r="AA34" s="65"/>
      <c r="AB34" s="63"/>
      <c r="AC34" s="63"/>
      <c r="AD34" s="63"/>
      <c r="AE34" s="88"/>
      <c r="AF34" s="44" t="e">
        <f>IF(B34&lt;&gt;INDEX('BMP Records'!B:B, MATCH($A34, 'BMP Records'!$A:$A, 0)), 1, 0)</f>
        <v>#N/A</v>
      </c>
      <c r="AG34" s="44" t="e">
        <f>IF(C34&lt;&gt;INDEX('BMP Records'!C:C, MATCH($A34, 'BMP Records'!$A:$A, 0)), 1, 0)</f>
        <v>#N/A</v>
      </c>
      <c r="AH34" s="44" t="e">
        <f>IF(D34&lt;&gt;INDEX('BMP Records'!D:D, MATCH($A34, 'BMP Records'!$A:$A, 0)), 1, 0)</f>
        <v>#N/A</v>
      </c>
      <c r="AI34" s="44" t="e">
        <f>IF(E34&lt;&gt;INDEX('BMP Records'!E:E, MATCH($A34, 'BMP Records'!$A:$A, 0)), 1, 0)</f>
        <v>#N/A</v>
      </c>
      <c r="AJ34" s="44" t="e">
        <f>IF(F34&lt;&gt;INDEX('BMP Records'!F:F, MATCH($A34, 'BMP Records'!$A:$A, 0)), 1, 0)</f>
        <v>#N/A</v>
      </c>
      <c r="AK34" s="44" t="e">
        <f>IF(G34&lt;&gt;INDEX('BMP Records'!G:G, MATCH($A34, 'BMP Records'!$A:$A, 0)), 1, 0)</f>
        <v>#N/A</v>
      </c>
      <c r="AL34" s="44" t="e">
        <f>IF(H34&lt;&gt;INDEX('BMP Records'!H:H, MATCH($A34, 'BMP Records'!$A:$A, 0)), 1, 0)</f>
        <v>#N/A</v>
      </c>
      <c r="AM34" s="44" t="e">
        <f>IF(I34&lt;&gt;INDEX('BMP Records'!I:I, MATCH($A34, 'BMP Records'!$A:$A, 0)), 1, 0)</f>
        <v>#N/A</v>
      </c>
      <c r="AN34" s="44" t="e">
        <f>IF(J34&lt;&gt;INDEX('BMP Records'!J:J, MATCH($A34, 'BMP Records'!$A:$A, 0)), 1, 0)</f>
        <v>#N/A</v>
      </c>
      <c r="AO34" s="44" t="e">
        <f>IF(K34&lt;&gt;INDEX('BMP Records'!K:K, MATCH($A34, 'BMP Records'!$A:$A, 0)), 1, 0)</f>
        <v>#N/A</v>
      </c>
      <c r="AP34" s="44" t="e">
        <f>IF(L34&lt;&gt;INDEX('BMP Records'!L:L, MATCH($A34, 'BMP Records'!$A:$A, 0)), 1, 0)</f>
        <v>#N/A</v>
      </c>
      <c r="AQ34" s="44" t="e">
        <f>IF(M34&lt;&gt;INDEX('BMP Records'!M:M, MATCH($A34, 'BMP Records'!$A:$A, 0)), 1, 0)</f>
        <v>#N/A</v>
      </c>
      <c r="AR34" s="44" t="e">
        <f>IF(N34&lt;&gt;INDEX('BMP Records'!N:N, MATCH($A34, 'BMP Records'!$A:$A, 0)), 1, 0)</f>
        <v>#N/A</v>
      </c>
      <c r="AS34" s="44" t="e">
        <f>IF(O34&lt;&gt;INDEX('BMP Records'!O:O, MATCH($A34, 'BMP Records'!$A:$A, 0)), 1, 0)</f>
        <v>#N/A</v>
      </c>
      <c r="AT34" s="44" t="e">
        <f>IF(P34&lt;&gt;INDEX('BMP Records'!P:P, MATCH($A34, 'BMP Records'!$A:$A, 0)), 1, 0)</f>
        <v>#N/A</v>
      </c>
      <c r="AU34" s="44" t="e">
        <f>IF(Q34&lt;&gt;INDEX('BMP Records'!Q:Q, MATCH($A34, 'BMP Records'!$A:$A, 0)), 1, 0)</f>
        <v>#N/A</v>
      </c>
      <c r="AV34" s="44" t="e">
        <f>IF(R34&lt;&gt;INDEX('BMP Records'!R:R, MATCH($A34, 'BMP Records'!$A:$A, 0)), 1, 0)</f>
        <v>#N/A</v>
      </c>
      <c r="AW34" s="44" t="e">
        <f>IF(S34&lt;&gt;INDEX('BMP Records'!S:S, MATCH($A34, 'BMP Records'!$A:$A, 0)), 1, 0)</f>
        <v>#N/A</v>
      </c>
      <c r="AX34" s="44" t="e">
        <f>IF(T34&lt;&gt;INDEX('BMP Records'!T:T, MATCH($A34, 'BMP Records'!$A:$A, 0)), 1, 0)</f>
        <v>#N/A</v>
      </c>
      <c r="AY34" s="44" t="e">
        <f>IF(U34&lt;&gt;INDEX('BMP Records'!U:U, MATCH($A34, 'BMP Records'!$A:$A, 0)), 1, 0)</f>
        <v>#N/A</v>
      </c>
      <c r="AZ34" s="44" t="e">
        <f>IF(V34&lt;&gt;INDEX('BMP Records'!V:V, MATCH($A34, 'BMP Records'!$A:$A, 0)), 1, 0)</f>
        <v>#N/A</v>
      </c>
      <c r="BA34" s="44" t="e">
        <f>IF(W34&lt;&gt;INDEX('BMP Records'!W:W, MATCH($A34, 'BMP Records'!$A:$A, 0)), 1, 0)</f>
        <v>#N/A</v>
      </c>
      <c r="BB34" s="44" t="e">
        <f>IF(X34&lt;&gt;INDEX('BMP Records'!X:X, MATCH($A34, 'BMP Records'!$A:$A, 0)), 1, 0)</f>
        <v>#N/A</v>
      </c>
      <c r="BC34" s="44" t="e">
        <f>IF(Y34&lt;&gt;INDEX('BMP Records'!Y:Y, MATCH($A34, 'BMP Records'!$A:$A, 0)), 1, 0)</f>
        <v>#N/A</v>
      </c>
      <c r="BD34" s="44" t="e">
        <f>IF(Z34&lt;&gt;INDEX('BMP Records'!Z:Z, MATCH($A34, 'BMP Records'!$A:$A, 0)), 1, 0)</f>
        <v>#N/A</v>
      </c>
      <c r="BE34" s="44" t="e">
        <f>IF(AA34&lt;&gt;INDEX('BMP Records'!AA:AA, MATCH($A34, 'BMP Records'!$A:$A, 0)), 1, 0)</f>
        <v>#N/A</v>
      </c>
      <c r="BF34" s="44" t="e">
        <f>IF(AB34&lt;&gt;INDEX('BMP Records'!AB:AB, MATCH($A34, 'BMP Records'!$A:$A, 0)), 1, 0)</f>
        <v>#N/A</v>
      </c>
      <c r="BG34" s="44" t="e">
        <f>IF(AC34&lt;&gt;INDEX('BMP Records'!AC:AC, MATCH($A34, 'BMP Records'!$A:$A, 0)), 1, 0)</f>
        <v>#N/A</v>
      </c>
      <c r="BH34" s="62" t="e">
        <f>IF(AD34&lt;&gt;INDEX('BMP Records'!AD:AD, MATCH($A34, 'BMP Records'!$A:$A, 0)), 1, 0)</f>
        <v>#N/A</v>
      </c>
      <c r="BI34" s="44" t="e">
        <f>IF(AE34&lt;&gt;INDEX('BMP Records'!AE:AE, MATCH($A34, 'BMP Records'!$A:$A, 0)), 1, 0)</f>
        <v>#N/A</v>
      </c>
      <c r="BJ34" s="62" t="e">
        <f>SUM(Table124[[#This Row],[Comments]:[Comments32]])</f>
        <v>#N/A</v>
      </c>
    </row>
    <row r="35" spans="2:62" x14ac:dyDescent="0.55000000000000004">
      <c r="B35" s="16"/>
      <c r="C35" s="40"/>
      <c r="D35" s="39"/>
      <c r="G35" s="16"/>
      <c r="J35" s="15" t="s">
        <v>173</v>
      </c>
      <c r="S35" s="63"/>
      <c r="T35" s="87"/>
      <c r="U35" s="63"/>
      <c r="V35" s="43"/>
      <c r="W35" s="64"/>
      <c r="X35" s="87"/>
      <c r="Y35" s="63"/>
      <c r="Z35" s="64"/>
      <c r="AA35" s="65"/>
      <c r="AB35" s="63"/>
      <c r="AC35" s="63"/>
      <c r="AD35" s="63"/>
      <c r="AE35" s="88"/>
      <c r="AF35" s="44" t="e">
        <f>IF(B35&lt;&gt;INDEX('BMP Records'!B:B, MATCH($A35, 'BMP Records'!$A:$A, 0)), 1, 0)</f>
        <v>#N/A</v>
      </c>
      <c r="AG35" s="44" t="e">
        <f>IF(C35&lt;&gt;INDEX('BMP Records'!C:C, MATCH($A35, 'BMP Records'!$A:$A, 0)), 1, 0)</f>
        <v>#N/A</v>
      </c>
      <c r="AH35" s="44" t="e">
        <f>IF(D35&lt;&gt;INDEX('BMP Records'!D:D, MATCH($A35, 'BMP Records'!$A:$A, 0)), 1, 0)</f>
        <v>#N/A</v>
      </c>
      <c r="AI35" s="44" t="e">
        <f>IF(E35&lt;&gt;INDEX('BMP Records'!E:E, MATCH($A35, 'BMP Records'!$A:$A, 0)), 1, 0)</f>
        <v>#N/A</v>
      </c>
      <c r="AJ35" s="44" t="e">
        <f>IF(F35&lt;&gt;INDEX('BMP Records'!F:F, MATCH($A35, 'BMP Records'!$A:$A, 0)), 1, 0)</f>
        <v>#N/A</v>
      </c>
      <c r="AK35" s="44" t="e">
        <f>IF(G35&lt;&gt;INDEX('BMP Records'!G:G, MATCH($A35, 'BMP Records'!$A:$A, 0)), 1, 0)</f>
        <v>#N/A</v>
      </c>
      <c r="AL35" s="44" t="e">
        <f>IF(H35&lt;&gt;INDEX('BMP Records'!H:H, MATCH($A35, 'BMP Records'!$A:$A, 0)), 1, 0)</f>
        <v>#N/A</v>
      </c>
      <c r="AM35" s="44" t="e">
        <f>IF(I35&lt;&gt;INDEX('BMP Records'!I:I, MATCH($A35, 'BMP Records'!$A:$A, 0)), 1, 0)</f>
        <v>#N/A</v>
      </c>
      <c r="AN35" s="44" t="e">
        <f>IF(J35&lt;&gt;INDEX('BMP Records'!J:J, MATCH($A35, 'BMP Records'!$A:$A, 0)), 1, 0)</f>
        <v>#N/A</v>
      </c>
      <c r="AO35" s="44" t="e">
        <f>IF(K35&lt;&gt;INDEX('BMP Records'!K:K, MATCH($A35, 'BMP Records'!$A:$A, 0)), 1, 0)</f>
        <v>#N/A</v>
      </c>
      <c r="AP35" s="44" t="e">
        <f>IF(L35&lt;&gt;INDEX('BMP Records'!L:L, MATCH($A35, 'BMP Records'!$A:$A, 0)), 1, 0)</f>
        <v>#N/A</v>
      </c>
      <c r="AQ35" s="44" t="e">
        <f>IF(M35&lt;&gt;INDEX('BMP Records'!M:M, MATCH($A35, 'BMP Records'!$A:$A, 0)), 1, 0)</f>
        <v>#N/A</v>
      </c>
      <c r="AR35" s="44" t="e">
        <f>IF(N35&lt;&gt;INDEX('BMP Records'!N:N, MATCH($A35, 'BMP Records'!$A:$A, 0)), 1, 0)</f>
        <v>#N/A</v>
      </c>
      <c r="AS35" s="44" t="e">
        <f>IF(O35&lt;&gt;INDEX('BMP Records'!O:O, MATCH($A35, 'BMP Records'!$A:$A, 0)), 1, 0)</f>
        <v>#N/A</v>
      </c>
      <c r="AT35" s="44" t="e">
        <f>IF(P35&lt;&gt;INDEX('BMP Records'!P:P, MATCH($A35, 'BMP Records'!$A:$A, 0)), 1, 0)</f>
        <v>#N/A</v>
      </c>
      <c r="AU35" s="44" t="e">
        <f>IF(Q35&lt;&gt;INDEX('BMP Records'!Q:Q, MATCH($A35, 'BMP Records'!$A:$A, 0)), 1, 0)</f>
        <v>#N/A</v>
      </c>
      <c r="AV35" s="44" t="e">
        <f>IF(R35&lt;&gt;INDEX('BMP Records'!R:R, MATCH($A35, 'BMP Records'!$A:$A, 0)), 1, 0)</f>
        <v>#N/A</v>
      </c>
      <c r="AW35" s="44" t="e">
        <f>IF(S35&lt;&gt;INDEX('BMP Records'!S:S, MATCH($A35, 'BMP Records'!$A:$A, 0)), 1, 0)</f>
        <v>#N/A</v>
      </c>
      <c r="AX35" s="44" t="e">
        <f>IF(T35&lt;&gt;INDEX('BMP Records'!T:T, MATCH($A35, 'BMP Records'!$A:$A, 0)), 1, 0)</f>
        <v>#N/A</v>
      </c>
      <c r="AY35" s="44" t="e">
        <f>IF(U35&lt;&gt;INDEX('BMP Records'!U:U, MATCH($A35, 'BMP Records'!$A:$A, 0)), 1, 0)</f>
        <v>#N/A</v>
      </c>
      <c r="AZ35" s="44" t="e">
        <f>IF(V35&lt;&gt;INDEX('BMP Records'!V:V, MATCH($A35, 'BMP Records'!$A:$A, 0)), 1, 0)</f>
        <v>#N/A</v>
      </c>
      <c r="BA35" s="44" t="e">
        <f>IF(W35&lt;&gt;INDEX('BMP Records'!W:W, MATCH($A35, 'BMP Records'!$A:$A, 0)), 1, 0)</f>
        <v>#N/A</v>
      </c>
      <c r="BB35" s="44" t="e">
        <f>IF(X35&lt;&gt;INDEX('BMP Records'!X:X, MATCH($A35, 'BMP Records'!$A:$A, 0)), 1, 0)</f>
        <v>#N/A</v>
      </c>
      <c r="BC35" s="44" t="e">
        <f>IF(Y35&lt;&gt;INDEX('BMP Records'!Y:Y, MATCH($A35, 'BMP Records'!$A:$A, 0)), 1, 0)</f>
        <v>#N/A</v>
      </c>
      <c r="BD35" s="44" t="e">
        <f>IF(Z35&lt;&gt;INDEX('BMP Records'!Z:Z, MATCH($A35, 'BMP Records'!$A:$A, 0)), 1, 0)</f>
        <v>#N/A</v>
      </c>
      <c r="BE35" s="44" t="e">
        <f>IF(AA35&lt;&gt;INDEX('BMP Records'!AA:AA, MATCH($A35, 'BMP Records'!$A:$A, 0)), 1, 0)</f>
        <v>#N/A</v>
      </c>
      <c r="BF35" s="44" t="e">
        <f>IF(AB35&lt;&gt;INDEX('BMP Records'!AB:AB, MATCH($A35, 'BMP Records'!$A:$A, 0)), 1, 0)</f>
        <v>#N/A</v>
      </c>
      <c r="BG35" s="44" t="e">
        <f>IF(AC35&lt;&gt;INDEX('BMP Records'!AC:AC, MATCH($A35, 'BMP Records'!$A:$A, 0)), 1, 0)</f>
        <v>#N/A</v>
      </c>
      <c r="BH35" s="62" t="e">
        <f>IF(AD35&lt;&gt;INDEX('BMP Records'!AD:AD, MATCH($A35, 'BMP Records'!$A:$A, 0)), 1, 0)</f>
        <v>#N/A</v>
      </c>
      <c r="BI35" s="44" t="e">
        <f>IF(AE35&lt;&gt;INDEX('BMP Records'!AE:AE, MATCH($A35, 'BMP Records'!$A:$A, 0)), 1, 0)</f>
        <v>#N/A</v>
      </c>
      <c r="BJ35" s="62" t="e">
        <f>SUM(Table124[[#This Row],[Comments]:[Comments32]])</f>
        <v>#N/A</v>
      </c>
    </row>
    <row r="36" spans="2:62" x14ac:dyDescent="0.55000000000000004">
      <c r="B36" s="16"/>
      <c r="C36" s="40"/>
      <c r="D36" s="39"/>
      <c r="G36" s="16"/>
      <c r="J36" s="15" t="s">
        <v>173</v>
      </c>
      <c r="S36" s="63"/>
      <c r="T36" s="87"/>
      <c r="U36" s="63"/>
      <c r="V36" s="43"/>
      <c r="W36" s="64"/>
      <c r="X36" s="87"/>
      <c r="Y36" s="63"/>
      <c r="Z36" s="64"/>
      <c r="AA36" s="65"/>
      <c r="AB36" s="63"/>
      <c r="AC36" s="63"/>
      <c r="AD36" s="63"/>
      <c r="AE36" s="88"/>
      <c r="AF36" s="44" t="e">
        <f>IF(B36&lt;&gt;INDEX('BMP Records'!B:B, MATCH($A36, 'BMP Records'!$A:$A, 0)), 1, 0)</f>
        <v>#N/A</v>
      </c>
      <c r="AG36" s="44" t="e">
        <f>IF(C36&lt;&gt;INDEX('BMP Records'!C:C, MATCH($A36, 'BMP Records'!$A:$A, 0)), 1, 0)</f>
        <v>#N/A</v>
      </c>
      <c r="AH36" s="44" t="e">
        <f>IF(D36&lt;&gt;INDEX('BMP Records'!D:D, MATCH($A36, 'BMP Records'!$A:$A, 0)), 1, 0)</f>
        <v>#N/A</v>
      </c>
      <c r="AI36" s="44" t="e">
        <f>IF(E36&lt;&gt;INDEX('BMP Records'!E:E, MATCH($A36, 'BMP Records'!$A:$A, 0)), 1, 0)</f>
        <v>#N/A</v>
      </c>
      <c r="AJ36" s="44" t="e">
        <f>IF(F36&lt;&gt;INDEX('BMP Records'!F:F, MATCH($A36, 'BMP Records'!$A:$A, 0)), 1, 0)</f>
        <v>#N/A</v>
      </c>
      <c r="AK36" s="44" t="e">
        <f>IF(G36&lt;&gt;INDEX('BMP Records'!G:G, MATCH($A36, 'BMP Records'!$A:$A, 0)), 1, 0)</f>
        <v>#N/A</v>
      </c>
      <c r="AL36" s="44" t="e">
        <f>IF(H36&lt;&gt;INDEX('BMP Records'!H:H, MATCH($A36, 'BMP Records'!$A:$A, 0)), 1, 0)</f>
        <v>#N/A</v>
      </c>
      <c r="AM36" s="44" t="e">
        <f>IF(I36&lt;&gt;INDEX('BMP Records'!I:I, MATCH($A36, 'BMP Records'!$A:$A, 0)), 1, 0)</f>
        <v>#N/A</v>
      </c>
      <c r="AN36" s="44" t="e">
        <f>IF(J36&lt;&gt;INDEX('BMP Records'!J:J, MATCH($A36, 'BMP Records'!$A:$A, 0)), 1, 0)</f>
        <v>#N/A</v>
      </c>
      <c r="AO36" s="44" t="e">
        <f>IF(K36&lt;&gt;INDEX('BMP Records'!K:K, MATCH($A36, 'BMP Records'!$A:$A, 0)), 1, 0)</f>
        <v>#N/A</v>
      </c>
      <c r="AP36" s="44" t="e">
        <f>IF(L36&lt;&gt;INDEX('BMP Records'!L:L, MATCH($A36, 'BMP Records'!$A:$A, 0)), 1, 0)</f>
        <v>#N/A</v>
      </c>
      <c r="AQ36" s="44" t="e">
        <f>IF(M36&lt;&gt;INDEX('BMP Records'!M:M, MATCH($A36, 'BMP Records'!$A:$A, 0)), 1, 0)</f>
        <v>#N/A</v>
      </c>
      <c r="AR36" s="44" t="e">
        <f>IF(N36&lt;&gt;INDEX('BMP Records'!N:N, MATCH($A36, 'BMP Records'!$A:$A, 0)), 1, 0)</f>
        <v>#N/A</v>
      </c>
      <c r="AS36" s="44" t="e">
        <f>IF(O36&lt;&gt;INDEX('BMP Records'!O:O, MATCH($A36, 'BMP Records'!$A:$A, 0)), 1, 0)</f>
        <v>#N/A</v>
      </c>
      <c r="AT36" s="44" t="e">
        <f>IF(P36&lt;&gt;INDEX('BMP Records'!P:P, MATCH($A36, 'BMP Records'!$A:$A, 0)), 1, 0)</f>
        <v>#N/A</v>
      </c>
      <c r="AU36" s="44" t="e">
        <f>IF(Q36&lt;&gt;INDEX('BMP Records'!Q:Q, MATCH($A36, 'BMP Records'!$A:$A, 0)), 1, 0)</f>
        <v>#N/A</v>
      </c>
      <c r="AV36" s="44" t="e">
        <f>IF(R36&lt;&gt;INDEX('BMP Records'!R:R, MATCH($A36, 'BMP Records'!$A:$A, 0)), 1, 0)</f>
        <v>#N/A</v>
      </c>
      <c r="AW36" s="44" t="e">
        <f>IF(S36&lt;&gt;INDEX('BMP Records'!S:S, MATCH($A36, 'BMP Records'!$A:$A, 0)), 1, 0)</f>
        <v>#N/A</v>
      </c>
      <c r="AX36" s="44" t="e">
        <f>IF(T36&lt;&gt;INDEX('BMP Records'!T:T, MATCH($A36, 'BMP Records'!$A:$A, 0)), 1, 0)</f>
        <v>#N/A</v>
      </c>
      <c r="AY36" s="44" t="e">
        <f>IF(U36&lt;&gt;INDEX('BMP Records'!U:U, MATCH($A36, 'BMP Records'!$A:$A, 0)), 1, 0)</f>
        <v>#N/A</v>
      </c>
      <c r="AZ36" s="44" t="e">
        <f>IF(V36&lt;&gt;INDEX('BMP Records'!V:V, MATCH($A36, 'BMP Records'!$A:$A, 0)), 1, 0)</f>
        <v>#N/A</v>
      </c>
      <c r="BA36" s="44" t="e">
        <f>IF(W36&lt;&gt;INDEX('BMP Records'!W:W, MATCH($A36, 'BMP Records'!$A:$A, 0)), 1, 0)</f>
        <v>#N/A</v>
      </c>
      <c r="BB36" s="44" t="e">
        <f>IF(X36&lt;&gt;INDEX('BMP Records'!X:X, MATCH($A36, 'BMP Records'!$A:$A, 0)), 1, 0)</f>
        <v>#N/A</v>
      </c>
      <c r="BC36" s="44" t="e">
        <f>IF(Y36&lt;&gt;INDEX('BMP Records'!Y:Y, MATCH($A36, 'BMP Records'!$A:$A, 0)), 1, 0)</f>
        <v>#N/A</v>
      </c>
      <c r="BD36" s="44" t="e">
        <f>IF(Z36&lt;&gt;INDEX('BMP Records'!Z:Z, MATCH($A36, 'BMP Records'!$A:$A, 0)), 1, 0)</f>
        <v>#N/A</v>
      </c>
      <c r="BE36" s="44" t="e">
        <f>IF(AA36&lt;&gt;INDEX('BMP Records'!AA:AA, MATCH($A36, 'BMP Records'!$A:$A, 0)), 1, 0)</f>
        <v>#N/A</v>
      </c>
      <c r="BF36" s="44" t="e">
        <f>IF(AB36&lt;&gt;INDEX('BMP Records'!AB:AB, MATCH($A36, 'BMP Records'!$A:$A, 0)), 1, 0)</f>
        <v>#N/A</v>
      </c>
      <c r="BG36" s="44" t="e">
        <f>IF(AC36&lt;&gt;INDEX('BMP Records'!AC:AC, MATCH($A36, 'BMP Records'!$A:$A, 0)), 1, 0)</f>
        <v>#N/A</v>
      </c>
      <c r="BH36" s="62" t="e">
        <f>IF(AD36&lt;&gt;INDEX('BMP Records'!AD:AD, MATCH($A36, 'BMP Records'!$A:$A, 0)), 1, 0)</f>
        <v>#N/A</v>
      </c>
      <c r="BI36" s="44" t="e">
        <f>IF(AE36&lt;&gt;INDEX('BMP Records'!AE:AE, MATCH($A36, 'BMP Records'!$A:$A, 0)), 1, 0)</f>
        <v>#N/A</v>
      </c>
      <c r="BJ36" s="62" t="e">
        <f>SUM(Table124[[#This Row],[Comments]:[Comments32]])</f>
        <v>#N/A</v>
      </c>
    </row>
    <row r="37" spans="2:62" x14ac:dyDescent="0.55000000000000004">
      <c r="B37" s="16"/>
      <c r="C37" s="40"/>
      <c r="D37" s="39"/>
      <c r="G37" s="16"/>
      <c r="J37" s="15" t="s">
        <v>173</v>
      </c>
      <c r="S37" s="63"/>
      <c r="T37" s="87"/>
      <c r="U37" s="63"/>
      <c r="V37" s="43"/>
      <c r="W37" s="64"/>
      <c r="X37" s="87"/>
      <c r="Y37" s="63"/>
      <c r="Z37" s="64"/>
      <c r="AA37" s="65"/>
      <c r="AB37" s="63"/>
      <c r="AC37" s="63"/>
      <c r="AD37" s="63"/>
      <c r="AE37" s="88"/>
      <c r="AF37" s="44" t="e">
        <f>IF(B37&lt;&gt;INDEX('BMP Records'!B:B, MATCH($A37, 'BMP Records'!$A:$A, 0)), 1, 0)</f>
        <v>#N/A</v>
      </c>
      <c r="AG37" s="44" t="e">
        <f>IF(C37&lt;&gt;INDEX('BMP Records'!C:C, MATCH($A37, 'BMP Records'!$A:$A, 0)), 1, 0)</f>
        <v>#N/A</v>
      </c>
      <c r="AH37" s="44" t="e">
        <f>IF(D37&lt;&gt;INDEX('BMP Records'!D:D, MATCH($A37, 'BMP Records'!$A:$A, 0)), 1, 0)</f>
        <v>#N/A</v>
      </c>
      <c r="AI37" s="44" t="e">
        <f>IF(E37&lt;&gt;INDEX('BMP Records'!E:E, MATCH($A37, 'BMP Records'!$A:$A, 0)), 1, 0)</f>
        <v>#N/A</v>
      </c>
      <c r="AJ37" s="44" t="e">
        <f>IF(F37&lt;&gt;INDEX('BMP Records'!F:F, MATCH($A37, 'BMP Records'!$A:$A, 0)), 1, 0)</f>
        <v>#N/A</v>
      </c>
      <c r="AK37" s="44" t="e">
        <f>IF(G37&lt;&gt;INDEX('BMP Records'!G:G, MATCH($A37, 'BMP Records'!$A:$A, 0)), 1, 0)</f>
        <v>#N/A</v>
      </c>
      <c r="AL37" s="44" t="e">
        <f>IF(H37&lt;&gt;INDEX('BMP Records'!H:H, MATCH($A37, 'BMP Records'!$A:$A, 0)), 1, 0)</f>
        <v>#N/A</v>
      </c>
      <c r="AM37" s="44" t="e">
        <f>IF(I37&lt;&gt;INDEX('BMP Records'!I:I, MATCH($A37, 'BMP Records'!$A:$A, 0)), 1, 0)</f>
        <v>#N/A</v>
      </c>
      <c r="AN37" s="44" t="e">
        <f>IF(J37&lt;&gt;INDEX('BMP Records'!J:J, MATCH($A37, 'BMP Records'!$A:$A, 0)), 1, 0)</f>
        <v>#N/A</v>
      </c>
      <c r="AO37" s="44" t="e">
        <f>IF(K37&lt;&gt;INDEX('BMP Records'!K:K, MATCH($A37, 'BMP Records'!$A:$A, 0)), 1, 0)</f>
        <v>#N/A</v>
      </c>
      <c r="AP37" s="44" t="e">
        <f>IF(L37&lt;&gt;INDEX('BMP Records'!L:L, MATCH($A37, 'BMP Records'!$A:$A, 0)), 1, 0)</f>
        <v>#N/A</v>
      </c>
      <c r="AQ37" s="44" t="e">
        <f>IF(M37&lt;&gt;INDEX('BMP Records'!M:M, MATCH($A37, 'BMP Records'!$A:$A, 0)), 1, 0)</f>
        <v>#N/A</v>
      </c>
      <c r="AR37" s="44" t="e">
        <f>IF(N37&lt;&gt;INDEX('BMP Records'!N:N, MATCH($A37, 'BMP Records'!$A:$A, 0)), 1, 0)</f>
        <v>#N/A</v>
      </c>
      <c r="AS37" s="44" t="e">
        <f>IF(O37&lt;&gt;INDEX('BMP Records'!O:O, MATCH($A37, 'BMP Records'!$A:$A, 0)), 1, 0)</f>
        <v>#N/A</v>
      </c>
      <c r="AT37" s="44" t="e">
        <f>IF(P37&lt;&gt;INDEX('BMP Records'!P:P, MATCH($A37, 'BMP Records'!$A:$A, 0)), 1, 0)</f>
        <v>#N/A</v>
      </c>
      <c r="AU37" s="44" t="e">
        <f>IF(Q37&lt;&gt;INDEX('BMP Records'!Q:Q, MATCH($A37, 'BMP Records'!$A:$A, 0)), 1, 0)</f>
        <v>#N/A</v>
      </c>
      <c r="AV37" s="44" t="e">
        <f>IF(R37&lt;&gt;INDEX('BMP Records'!R:R, MATCH($A37, 'BMP Records'!$A:$A, 0)), 1, 0)</f>
        <v>#N/A</v>
      </c>
      <c r="AW37" s="44" t="e">
        <f>IF(S37&lt;&gt;INDEX('BMP Records'!S:S, MATCH($A37, 'BMP Records'!$A:$A, 0)), 1, 0)</f>
        <v>#N/A</v>
      </c>
      <c r="AX37" s="44" t="e">
        <f>IF(T37&lt;&gt;INDEX('BMP Records'!T:T, MATCH($A37, 'BMP Records'!$A:$A, 0)), 1, 0)</f>
        <v>#N/A</v>
      </c>
      <c r="AY37" s="44" t="e">
        <f>IF(U37&lt;&gt;INDEX('BMP Records'!U:U, MATCH($A37, 'BMP Records'!$A:$A, 0)), 1, 0)</f>
        <v>#N/A</v>
      </c>
      <c r="AZ37" s="44" t="e">
        <f>IF(V37&lt;&gt;INDEX('BMP Records'!V:V, MATCH($A37, 'BMP Records'!$A:$A, 0)), 1, 0)</f>
        <v>#N/A</v>
      </c>
      <c r="BA37" s="44" t="e">
        <f>IF(W37&lt;&gt;INDEX('BMP Records'!W:W, MATCH($A37, 'BMP Records'!$A:$A, 0)), 1, 0)</f>
        <v>#N/A</v>
      </c>
      <c r="BB37" s="44" t="e">
        <f>IF(X37&lt;&gt;INDEX('BMP Records'!X:X, MATCH($A37, 'BMP Records'!$A:$A, 0)), 1, 0)</f>
        <v>#N/A</v>
      </c>
      <c r="BC37" s="44" t="e">
        <f>IF(Y37&lt;&gt;INDEX('BMP Records'!Y:Y, MATCH($A37, 'BMP Records'!$A:$A, 0)), 1, 0)</f>
        <v>#N/A</v>
      </c>
      <c r="BD37" s="44" t="e">
        <f>IF(Z37&lt;&gt;INDEX('BMP Records'!Z:Z, MATCH($A37, 'BMP Records'!$A:$A, 0)), 1, 0)</f>
        <v>#N/A</v>
      </c>
      <c r="BE37" s="44" t="e">
        <f>IF(AA37&lt;&gt;INDEX('BMP Records'!AA:AA, MATCH($A37, 'BMP Records'!$A:$A, 0)), 1, 0)</f>
        <v>#N/A</v>
      </c>
      <c r="BF37" s="44" t="e">
        <f>IF(AB37&lt;&gt;INDEX('BMP Records'!AB:AB, MATCH($A37, 'BMP Records'!$A:$A, 0)), 1, 0)</f>
        <v>#N/A</v>
      </c>
      <c r="BG37" s="44" t="e">
        <f>IF(AC37&lt;&gt;INDEX('BMP Records'!AC:AC, MATCH($A37, 'BMP Records'!$A:$A, 0)), 1, 0)</f>
        <v>#N/A</v>
      </c>
      <c r="BH37" s="62" t="e">
        <f>IF(AD37&lt;&gt;INDEX('BMP Records'!AD:AD, MATCH($A37, 'BMP Records'!$A:$A, 0)), 1, 0)</f>
        <v>#N/A</v>
      </c>
      <c r="BI37" s="44" t="e">
        <f>IF(AE37&lt;&gt;INDEX('BMP Records'!AE:AE, MATCH($A37, 'BMP Records'!$A:$A, 0)), 1, 0)</f>
        <v>#N/A</v>
      </c>
      <c r="BJ37" s="62" t="e">
        <f>SUM(Table124[[#This Row],[Comments]:[Comments32]])</f>
        <v>#N/A</v>
      </c>
    </row>
    <row r="38" spans="2:62" x14ac:dyDescent="0.55000000000000004">
      <c r="B38" s="16"/>
      <c r="C38" s="40"/>
      <c r="D38" s="39"/>
      <c r="G38" s="16"/>
      <c r="J38" s="15" t="s">
        <v>173</v>
      </c>
      <c r="S38" s="63"/>
      <c r="T38" s="87"/>
      <c r="U38" s="63"/>
      <c r="V38" s="43"/>
      <c r="W38" s="64"/>
      <c r="X38" s="87"/>
      <c r="Y38" s="63"/>
      <c r="Z38" s="64"/>
      <c r="AA38" s="65"/>
      <c r="AB38" s="63"/>
      <c r="AC38" s="63"/>
      <c r="AD38" s="63"/>
      <c r="AE38" s="88"/>
      <c r="AF38" s="44" t="e">
        <f>IF(B38&lt;&gt;INDEX('BMP Records'!B:B, MATCH($A38, 'BMP Records'!$A:$A, 0)), 1, 0)</f>
        <v>#N/A</v>
      </c>
      <c r="AG38" s="44" t="e">
        <f>IF(C38&lt;&gt;INDEX('BMP Records'!C:C, MATCH($A38, 'BMP Records'!$A:$A, 0)), 1, 0)</f>
        <v>#N/A</v>
      </c>
      <c r="AH38" s="44" t="e">
        <f>IF(D38&lt;&gt;INDEX('BMP Records'!D:D, MATCH($A38, 'BMP Records'!$A:$A, 0)), 1, 0)</f>
        <v>#N/A</v>
      </c>
      <c r="AI38" s="44" t="e">
        <f>IF(E38&lt;&gt;INDEX('BMP Records'!E:E, MATCH($A38, 'BMP Records'!$A:$A, 0)), 1, 0)</f>
        <v>#N/A</v>
      </c>
      <c r="AJ38" s="44" t="e">
        <f>IF(F38&lt;&gt;INDEX('BMP Records'!F:F, MATCH($A38, 'BMP Records'!$A:$A, 0)), 1, 0)</f>
        <v>#N/A</v>
      </c>
      <c r="AK38" s="44" t="e">
        <f>IF(G38&lt;&gt;INDEX('BMP Records'!G:G, MATCH($A38, 'BMP Records'!$A:$A, 0)), 1, 0)</f>
        <v>#N/A</v>
      </c>
      <c r="AL38" s="44" t="e">
        <f>IF(H38&lt;&gt;INDEX('BMP Records'!H:H, MATCH($A38, 'BMP Records'!$A:$A, 0)), 1, 0)</f>
        <v>#N/A</v>
      </c>
      <c r="AM38" s="44" t="e">
        <f>IF(I38&lt;&gt;INDEX('BMP Records'!I:I, MATCH($A38, 'BMP Records'!$A:$A, 0)), 1, 0)</f>
        <v>#N/A</v>
      </c>
      <c r="AN38" s="44" t="e">
        <f>IF(J38&lt;&gt;INDEX('BMP Records'!J:J, MATCH($A38, 'BMP Records'!$A:$A, 0)), 1, 0)</f>
        <v>#N/A</v>
      </c>
      <c r="AO38" s="44" t="e">
        <f>IF(K38&lt;&gt;INDEX('BMP Records'!K:K, MATCH($A38, 'BMP Records'!$A:$A, 0)), 1, 0)</f>
        <v>#N/A</v>
      </c>
      <c r="AP38" s="44" t="e">
        <f>IF(L38&lt;&gt;INDEX('BMP Records'!L:L, MATCH($A38, 'BMP Records'!$A:$A, 0)), 1, 0)</f>
        <v>#N/A</v>
      </c>
      <c r="AQ38" s="44" t="e">
        <f>IF(M38&lt;&gt;INDEX('BMP Records'!M:M, MATCH($A38, 'BMP Records'!$A:$A, 0)), 1, 0)</f>
        <v>#N/A</v>
      </c>
      <c r="AR38" s="44" t="e">
        <f>IF(N38&lt;&gt;INDEX('BMP Records'!N:N, MATCH($A38, 'BMP Records'!$A:$A, 0)), 1, 0)</f>
        <v>#N/A</v>
      </c>
      <c r="AS38" s="44" t="e">
        <f>IF(O38&lt;&gt;INDEX('BMP Records'!O:O, MATCH($A38, 'BMP Records'!$A:$A, 0)), 1, 0)</f>
        <v>#N/A</v>
      </c>
      <c r="AT38" s="44" t="e">
        <f>IF(P38&lt;&gt;INDEX('BMP Records'!P:P, MATCH($A38, 'BMP Records'!$A:$A, 0)), 1, 0)</f>
        <v>#N/A</v>
      </c>
      <c r="AU38" s="44" t="e">
        <f>IF(Q38&lt;&gt;INDEX('BMP Records'!Q:Q, MATCH($A38, 'BMP Records'!$A:$A, 0)), 1, 0)</f>
        <v>#N/A</v>
      </c>
      <c r="AV38" s="44" t="e">
        <f>IF(R38&lt;&gt;INDEX('BMP Records'!R:R, MATCH($A38, 'BMP Records'!$A:$A, 0)), 1, 0)</f>
        <v>#N/A</v>
      </c>
      <c r="AW38" s="44" t="e">
        <f>IF(S38&lt;&gt;INDEX('BMP Records'!S:S, MATCH($A38, 'BMP Records'!$A:$A, 0)), 1, 0)</f>
        <v>#N/A</v>
      </c>
      <c r="AX38" s="44" t="e">
        <f>IF(T38&lt;&gt;INDEX('BMP Records'!T:T, MATCH($A38, 'BMP Records'!$A:$A, 0)), 1, 0)</f>
        <v>#N/A</v>
      </c>
      <c r="AY38" s="44" t="e">
        <f>IF(U38&lt;&gt;INDEX('BMP Records'!U:U, MATCH($A38, 'BMP Records'!$A:$A, 0)), 1, 0)</f>
        <v>#N/A</v>
      </c>
      <c r="AZ38" s="44" t="e">
        <f>IF(V38&lt;&gt;INDEX('BMP Records'!V:V, MATCH($A38, 'BMP Records'!$A:$A, 0)), 1, 0)</f>
        <v>#N/A</v>
      </c>
      <c r="BA38" s="44" t="e">
        <f>IF(W38&lt;&gt;INDEX('BMP Records'!W:W, MATCH($A38, 'BMP Records'!$A:$A, 0)), 1, 0)</f>
        <v>#N/A</v>
      </c>
      <c r="BB38" s="44" t="e">
        <f>IF(X38&lt;&gt;INDEX('BMP Records'!X:X, MATCH($A38, 'BMP Records'!$A:$A, 0)), 1, 0)</f>
        <v>#N/A</v>
      </c>
      <c r="BC38" s="44" t="e">
        <f>IF(Y38&lt;&gt;INDEX('BMP Records'!Y:Y, MATCH($A38, 'BMP Records'!$A:$A, 0)), 1, 0)</f>
        <v>#N/A</v>
      </c>
      <c r="BD38" s="44" t="e">
        <f>IF(Z38&lt;&gt;INDEX('BMP Records'!Z:Z, MATCH($A38, 'BMP Records'!$A:$A, 0)), 1, 0)</f>
        <v>#N/A</v>
      </c>
      <c r="BE38" s="44" t="e">
        <f>IF(AA38&lt;&gt;INDEX('BMP Records'!AA:AA, MATCH($A38, 'BMP Records'!$A:$A, 0)), 1, 0)</f>
        <v>#N/A</v>
      </c>
      <c r="BF38" s="44" t="e">
        <f>IF(AB38&lt;&gt;INDEX('BMP Records'!AB:AB, MATCH($A38, 'BMP Records'!$A:$A, 0)), 1, 0)</f>
        <v>#N/A</v>
      </c>
      <c r="BG38" s="44" t="e">
        <f>IF(AC38&lt;&gt;INDEX('BMP Records'!AC:AC, MATCH($A38, 'BMP Records'!$A:$A, 0)), 1, 0)</f>
        <v>#N/A</v>
      </c>
      <c r="BH38" s="62" t="e">
        <f>IF(AD38&lt;&gt;INDEX('BMP Records'!AD:AD, MATCH($A38, 'BMP Records'!$A:$A, 0)), 1, 0)</f>
        <v>#N/A</v>
      </c>
      <c r="BI38" s="44" t="e">
        <f>IF(AE38&lt;&gt;INDEX('BMP Records'!AE:AE, MATCH($A38, 'BMP Records'!$A:$A, 0)), 1, 0)</f>
        <v>#N/A</v>
      </c>
      <c r="BJ38" s="62" t="e">
        <f>SUM(Table124[[#This Row],[Comments]:[Comments32]])</f>
        <v>#N/A</v>
      </c>
    </row>
    <row r="39" spans="2:62" x14ac:dyDescent="0.55000000000000004">
      <c r="B39" s="16"/>
      <c r="C39" s="40"/>
      <c r="D39" s="39"/>
      <c r="G39" s="16"/>
      <c r="J39" s="15" t="s">
        <v>173</v>
      </c>
      <c r="S39" s="63"/>
      <c r="T39" s="87"/>
      <c r="U39" s="63"/>
      <c r="V39" s="43"/>
      <c r="W39" s="64"/>
      <c r="X39" s="87"/>
      <c r="Y39" s="63"/>
      <c r="Z39" s="64"/>
      <c r="AA39" s="65"/>
      <c r="AB39" s="63"/>
      <c r="AC39" s="63"/>
      <c r="AD39" s="63"/>
      <c r="AE39" s="88"/>
      <c r="AF39" s="44" t="e">
        <f>IF(B39&lt;&gt;INDEX('BMP Records'!B:B, MATCH($A39, 'BMP Records'!$A:$A, 0)), 1, 0)</f>
        <v>#N/A</v>
      </c>
      <c r="AG39" s="44" t="e">
        <f>IF(C39&lt;&gt;INDEX('BMP Records'!C:C, MATCH($A39, 'BMP Records'!$A:$A, 0)), 1, 0)</f>
        <v>#N/A</v>
      </c>
      <c r="AH39" s="44" t="e">
        <f>IF(D39&lt;&gt;INDEX('BMP Records'!D:D, MATCH($A39, 'BMP Records'!$A:$A, 0)), 1, 0)</f>
        <v>#N/A</v>
      </c>
      <c r="AI39" s="44" t="e">
        <f>IF(E39&lt;&gt;INDEX('BMP Records'!E:E, MATCH($A39, 'BMP Records'!$A:$A, 0)), 1, 0)</f>
        <v>#N/A</v>
      </c>
      <c r="AJ39" s="44" t="e">
        <f>IF(F39&lt;&gt;INDEX('BMP Records'!F:F, MATCH($A39, 'BMP Records'!$A:$A, 0)), 1, 0)</f>
        <v>#N/A</v>
      </c>
      <c r="AK39" s="44" t="e">
        <f>IF(G39&lt;&gt;INDEX('BMP Records'!G:G, MATCH($A39, 'BMP Records'!$A:$A, 0)), 1, 0)</f>
        <v>#N/A</v>
      </c>
      <c r="AL39" s="44" t="e">
        <f>IF(H39&lt;&gt;INDEX('BMP Records'!H:H, MATCH($A39, 'BMP Records'!$A:$A, 0)), 1, 0)</f>
        <v>#N/A</v>
      </c>
      <c r="AM39" s="44" t="e">
        <f>IF(I39&lt;&gt;INDEX('BMP Records'!I:I, MATCH($A39, 'BMP Records'!$A:$A, 0)), 1, 0)</f>
        <v>#N/A</v>
      </c>
      <c r="AN39" s="44" t="e">
        <f>IF(J39&lt;&gt;INDEX('BMP Records'!J:J, MATCH($A39, 'BMP Records'!$A:$A, 0)), 1, 0)</f>
        <v>#N/A</v>
      </c>
      <c r="AO39" s="44" t="e">
        <f>IF(K39&lt;&gt;INDEX('BMP Records'!K:K, MATCH($A39, 'BMP Records'!$A:$A, 0)), 1, 0)</f>
        <v>#N/A</v>
      </c>
      <c r="AP39" s="44" t="e">
        <f>IF(L39&lt;&gt;INDEX('BMP Records'!L:L, MATCH($A39, 'BMP Records'!$A:$A, 0)), 1, 0)</f>
        <v>#N/A</v>
      </c>
      <c r="AQ39" s="44" t="e">
        <f>IF(M39&lt;&gt;INDEX('BMP Records'!M:M, MATCH($A39, 'BMP Records'!$A:$A, 0)), 1, 0)</f>
        <v>#N/A</v>
      </c>
      <c r="AR39" s="44" t="e">
        <f>IF(N39&lt;&gt;INDEX('BMP Records'!N:N, MATCH($A39, 'BMP Records'!$A:$A, 0)), 1, 0)</f>
        <v>#N/A</v>
      </c>
      <c r="AS39" s="44" t="e">
        <f>IF(O39&lt;&gt;INDEX('BMP Records'!O:O, MATCH($A39, 'BMP Records'!$A:$A, 0)), 1, 0)</f>
        <v>#N/A</v>
      </c>
      <c r="AT39" s="44" t="e">
        <f>IF(P39&lt;&gt;INDEX('BMP Records'!P:P, MATCH($A39, 'BMP Records'!$A:$A, 0)), 1, 0)</f>
        <v>#N/A</v>
      </c>
      <c r="AU39" s="44" t="e">
        <f>IF(Q39&lt;&gt;INDEX('BMP Records'!Q:Q, MATCH($A39, 'BMP Records'!$A:$A, 0)), 1, 0)</f>
        <v>#N/A</v>
      </c>
      <c r="AV39" s="44" t="e">
        <f>IF(R39&lt;&gt;INDEX('BMP Records'!R:R, MATCH($A39, 'BMP Records'!$A:$A, 0)), 1, 0)</f>
        <v>#N/A</v>
      </c>
      <c r="AW39" s="44" t="e">
        <f>IF(S39&lt;&gt;INDEX('BMP Records'!S:S, MATCH($A39, 'BMP Records'!$A:$A, 0)), 1, 0)</f>
        <v>#N/A</v>
      </c>
      <c r="AX39" s="44" t="e">
        <f>IF(T39&lt;&gt;INDEX('BMP Records'!T:T, MATCH($A39, 'BMP Records'!$A:$A, 0)), 1, 0)</f>
        <v>#N/A</v>
      </c>
      <c r="AY39" s="44" t="e">
        <f>IF(U39&lt;&gt;INDEX('BMP Records'!U:U, MATCH($A39, 'BMP Records'!$A:$A, 0)), 1, 0)</f>
        <v>#N/A</v>
      </c>
      <c r="AZ39" s="44" t="e">
        <f>IF(V39&lt;&gt;INDEX('BMP Records'!V:V, MATCH($A39, 'BMP Records'!$A:$A, 0)), 1, 0)</f>
        <v>#N/A</v>
      </c>
      <c r="BA39" s="44" t="e">
        <f>IF(W39&lt;&gt;INDEX('BMP Records'!W:W, MATCH($A39, 'BMP Records'!$A:$A, 0)), 1, 0)</f>
        <v>#N/A</v>
      </c>
      <c r="BB39" s="44" t="e">
        <f>IF(X39&lt;&gt;INDEX('BMP Records'!X:X, MATCH($A39, 'BMP Records'!$A:$A, 0)), 1, 0)</f>
        <v>#N/A</v>
      </c>
      <c r="BC39" s="44" t="e">
        <f>IF(Y39&lt;&gt;INDEX('BMP Records'!Y:Y, MATCH($A39, 'BMP Records'!$A:$A, 0)), 1, 0)</f>
        <v>#N/A</v>
      </c>
      <c r="BD39" s="44" t="e">
        <f>IF(Z39&lt;&gt;INDEX('BMP Records'!Z:Z, MATCH($A39, 'BMP Records'!$A:$A, 0)), 1, 0)</f>
        <v>#N/A</v>
      </c>
      <c r="BE39" s="44" t="e">
        <f>IF(AA39&lt;&gt;INDEX('BMP Records'!AA:AA, MATCH($A39, 'BMP Records'!$A:$A, 0)), 1, 0)</f>
        <v>#N/A</v>
      </c>
      <c r="BF39" s="44" t="e">
        <f>IF(AB39&lt;&gt;INDEX('BMP Records'!AB:AB, MATCH($A39, 'BMP Records'!$A:$A, 0)), 1, 0)</f>
        <v>#N/A</v>
      </c>
      <c r="BG39" s="44" t="e">
        <f>IF(AC39&lt;&gt;INDEX('BMP Records'!AC:AC, MATCH($A39, 'BMP Records'!$A:$A, 0)), 1, 0)</f>
        <v>#N/A</v>
      </c>
      <c r="BH39" s="62" t="e">
        <f>IF(AD39&lt;&gt;INDEX('BMP Records'!AD:AD, MATCH($A39, 'BMP Records'!$A:$A, 0)), 1, 0)</f>
        <v>#N/A</v>
      </c>
      <c r="BI39" s="44" t="e">
        <f>IF(AE39&lt;&gt;INDEX('BMP Records'!AE:AE, MATCH($A39, 'BMP Records'!$A:$A, 0)), 1, 0)</f>
        <v>#N/A</v>
      </c>
      <c r="BJ39" s="62" t="e">
        <f>SUM(Table124[[#This Row],[Comments]:[Comments32]])</f>
        <v>#N/A</v>
      </c>
    </row>
    <row r="40" spans="2:62" x14ac:dyDescent="0.55000000000000004">
      <c r="B40" s="16"/>
      <c r="C40" s="40"/>
      <c r="D40" s="39"/>
      <c r="G40" s="16"/>
      <c r="J40" s="15" t="s">
        <v>173</v>
      </c>
      <c r="S40" s="63"/>
      <c r="T40" s="87"/>
      <c r="U40" s="63"/>
      <c r="V40" s="43"/>
      <c r="W40" s="64"/>
      <c r="X40" s="87"/>
      <c r="Y40" s="63"/>
      <c r="Z40" s="64"/>
      <c r="AA40" s="65"/>
      <c r="AB40" s="63"/>
      <c r="AC40" s="63"/>
      <c r="AD40" s="63"/>
      <c r="AE40" s="88"/>
      <c r="AF40" s="44" t="e">
        <f>IF(B40&lt;&gt;INDEX('BMP Records'!B:B, MATCH($A40, 'BMP Records'!$A:$A, 0)), 1, 0)</f>
        <v>#N/A</v>
      </c>
      <c r="AG40" s="44" t="e">
        <f>IF(C40&lt;&gt;INDEX('BMP Records'!C:C, MATCH($A40, 'BMP Records'!$A:$A, 0)), 1, 0)</f>
        <v>#N/A</v>
      </c>
      <c r="AH40" s="44" t="e">
        <f>IF(D40&lt;&gt;INDEX('BMP Records'!D:D, MATCH($A40, 'BMP Records'!$A:$A, 0)), 1, 0)</f>
        <v>#N/A</v>
      </c>
      <c r="AI40" s="44" t="e">
        <f>IF(E40&lt;&gt;INDEX('BMP Records'!E:E, MATCH($A40, 'BMP Records'!$A:$A, 0)), 1, 0)</f>
        <v>#N/A</v>
      </c>
      <c r="AJ40" s="44" t="e">
        <f>IF(F40&lt;&gt;INDEX('BMP Records'!F:F, MATCH($A40, 'BMP Records'!$A:$A, 0)), 1, 0)</f>
        <v>#N/A</v>
      </c>
      <c r="AK40" s="44" t="e">
        <f>IF(G40&lt;&gt;INDEX('BMP Records'!G:G, MATCH($A40, 'BMP Records'!$A:$A, 0)), 1, 0)</f>
        <v>#N/A</v>
      </c>
      <c r="AL40" s="44" t="e">
        <f>IF(H40&lt;&gt;INDEX('BMP Records'!H:H, MATCH($A40, 'BMP Records'!$A:$A, 0)), 1, 0)</f>
        <v>#N/A</v>
      </c>
      <c r="AM40" s="44" t="e">
        <f>IF(I40&lt;&gt;INDEX('BMP Records'!I:I, MATCH($A40, 'BMP Records'!$A:$A, 0)), 1, 0)</f>
        <v>#N/A</v>
      </c>
      <c r="AN40" s="44" t="e">
        <f>IF(J40&lt;&gt;INDEX('BMP Records'!J:J, MATCH($A40, 'BMP Records'!$A:$A, 0)), 1, 0)</f>
        <v>#N/A</v>
      </c>
      <c r="AO40" s="44" t="e">
        <f>IF(K40&lt;&gt;INDEX('BMP Records'!K:K, MATCH($A40, 'BMP Records'!$A:$A, 0)), 1, 0)</f>
        <v>#N/A</v>
      </c>
      <c r="AP40" s="44" t="e">
        <f>IF(L40&lt;&gt;INDEX('BMP Records'!L:L, MATCH($A40, 'BMP Records'!$A:$A, 0)), 1, 0)</f>
        <v>#N/A</v>
      </c>
      <c r="AQ40" s="44" t="e">
        <f>IF(M40&lt;&gt;INDEX('BMP Records'!M:M, MATCH($A40, 'BMP Records'!$A:$A, 0)), 1, 0)</f>
        <v>#N/A</v>
      </c>
      <c r="AR40" s="44" t="e">
        <f>IF(N40&lt;&gt;INDEX('BMP Records'!N:N, MATCH($A40, 'BMP Records'!$A:$A, 0)), 1, 0)</f>
        <v>#N/A</v>
      </c>
      <c r="AS40" s="44" t="e">
        <f>IF(O40&lt;&gt;INDEX('BMP Records'!O:O, MATCH($A40, 'BMP Records'!$A:$A, 0)), 1, 0)</f>
        <v>#N/A</v>
      </c>
      <c r="AT40" s="44" t="e">
        <f>IF(P40&lt;&gt;INDEX('BMP Records'!P:P, MATCH($A40, 'BMP Records'!$A:$A, 0)), 1, 0)</f>
        <v>#N/A</v>
      </c>
      <c r="AU40" s="44" t="e">
        <f>IF(Q40&lt;&gt;INDEX('BMP Records'!Q:Q, MATCH($A40, 'BMP Records'!$A:$A, 0)), 1, 0)</f>
        <v>#N/A</v>
      </c>
      <c r="AV40" s="44" t="e">
        <f>IF(R40&lt;&gt;INDEX('BMP Records'!R:R, MATCH($A40, 'BMP Records'!$A:$A, 0)), 1, 0)</f>
        <v>#N/A</v>
      </c>
      <c r="AW40" s="44" t="e">
        <f>IF(S40&lt;&gt;INDEX('BMP Records'!S:S, MATCH($A40, 'BMP Records'!$A:$A, 0)), 1, 0)</f>
        <v>#N/A</v>
      </c>
      <c r="AX40" s="44" t="e">
        <f>IF(T40&lt;&gt;INDEX('BMP Records'!T:T, MATCH($A40, 'BMP Records'!$A:$A, 0)), 1, 0)</f>
        <v>#N/A</v>
      </c>
      <c r="AY40" s="44" t="e">
        <f>IF(U40&lt;&gt;INDEX('BMP Records'!U:U, MATCH($A40, 'BMP Records'!$A:$A, 0)), 1, 0)</f>
        <v>#N/A</v>
      </c>
      <c r="AZ40" s="44" t="e">
        <f>IF(V40&lt;&gt;INDEX('BMP Records'!V:V, MATCH($A40, 'BMP Records'!$A:$A, 0)), 1, 0)</f>
        <v>#N/A</v>
      </c>
      <c r="BA40" s="44" t="e">
        <f>IF(W40&lt;&gt;INDEX('BMP Records'!W:W, MATCH($A40, 'BMP Records'!$A:$A, 0)), 1, 0)</f>
        <v>#N/A</v>
      </c>
      <c r="BB40" s="44" t="e">
        <f>IF(X40&lt;&gt;INDEX('BMP Records'!X:X, MATCH($A40, 'BMP Records'!$A:$A, 0)), 1, 0)</f>
        <v>#N/A</v>
      </c>
      <c r="BC40" s="44" t="e">
        <f>IF(Y40&lt;&gt;INDEX('BMP Records'!Y:Y, MATCH($A40, 'BMP Records'!$A:$A, 0)), 1, 0)</f>
        <v>#N/A</v>
      </c>
      <c r="BD40" s="44" t="e">
        <f>IF(Z40&lt;&gt;INDEX('BMP Records'!Z:Z, MATCH($A40, 'BMP Records'!$A:$A, 0)), 1, 0)</f>
        <v>#N/A</v>
      </c>
      <c r="BE40" s="44" t="e">
        <f>IF(AA40&lt;&gt;INDEX('BMP Records'!AA:AA, MATCH($A40, 'BMP Records'!$A:$A, 0)), 1, 0)</f>
        <v>#N/A</v>
      </c>
      <c r="BF40" s="44" t="e">
        <f>IF(AB40&lt;&gt;INDEX('BMP Records'!AB:AB, MATCH($A40, 'BMP Records'!$A:$A, 0)), 1, 0)</f>
        <v>#N/A</v>
      </c>
      <c r="BG40" s="44" t="e">
        <f>IF(AC40&lt;&gt;INDEX('BMP Records'!AC:AC, MATCH($A40, 'BMP Records'!$A:$A, 0)), 1, 0)</f>
        <v>#N/A</v>
      </c>
      <c r="BH40" s="62" t="e">
        <f>IF(AD40&lt;&gt;INDEX('BMP Records'!AD:AD, MATCH($A40, 'BMP Records'!$A:$A, 0)), 1, 0)</f>
        <v>#N/A</v>
      </c>
      <c r="BI40" s="44" t="e">
        <f>IF(AE40&lt;&gt;INDEX('BMP Records'!AE:AE, MATCH($A40, 'BMP Records'!$A:$A, 0)), 1, 0)</f>
        <v>#N/A</v>
      </c>
      <c r="BJ40" s="62" t="e">
        <f>SUM(Table124[[#This Row],[Comments]:[Comments32]])</f>
        <v>#N/A</v>
      </c>
    </row>
    <row r="41" spans="2:62" x14ac:dyDescent="0.55000000000000004">
      <c r="B41" s="16"/>
      <c r="C41" s="40"/>
      <c r="D41" s="39"/>
      <c r="G41" s="16"/>
      <c r="J41" s="15" t="s">
        <v>173</v>
      </c>
      <c r="S41" s="63"/>
      <c r="T41" s="87"/>
      <c r="U41" s="63"/>
      <c r="V41" s="43"/>
      <c r="W41" s="64"/>
      <c r="X41" s="87"/>
      <c r="Y41" s="63"/>
      <c r="Z41" s="64"/>
      <c r="AA41" s="65"/>
      <c r="AB41" s="63"/>
      <c r="AC41" s="63"/>
      <c r="AD41" s="63"/>
      <c r="AE41" s="88"/>
      <c r="AF41" s="44" t="e">
        <f>IF(B41&lt;&gt;INDEX('BMP Records'!B:B, MATCH($A41, 'BMP Records'!$A:$A, 0)), 1, 0)</f>
        <v>#N/A</v>
      </c>
      <c r="AG41" s="44" t="e">
        <f>IF(C41&lt;&gt;INDEX('BMP Records'!C:C, MATCH($A41, 'BMP Records'!$A:$A, 0)), 1, 0)</f>
        <v>#N/A</v>
      </c>
      <c r="AH41" s="44" t="e">
        <f>IF(D41&lt;&gt;INDEX('BMP Records'!D:D, MATCH($A41, 'BMP Records'!$A:$A, 0)), 1, 0)</f>
        <v>#N/A</v>
      </c>
      <c r="AI41" s="44" t="e">
        <f>IF(E41&lt;&gt;INDEX('BMP Records'!E:E, MATCH($A41, 'BMP Records'!$A:$A, 0)), 1, 0)</f>
        <v>#N/A</v>
      </c>
      <c r="AJ41" s="44" t="e">
        <f>IF(F41&lt;&gt;INDEX('BMP Records'!F:F, MATCH($A41, 'BMP Records'!$A:$A, 0)), 1, 0)</f>
        <v>#N/A</v>
      </c>
      <c r="AK41" s="44" t="e">
        <f>IF(G41&lt;&gt;INDEX('BMP Records'!G:G, MATCH($A41, 'BMP Records'!$A:$A, 0)), 1, 0)</f>
        <v>#N/A</v>
      </c>
      <c r="AL41" s="44" t="e">
        <f>IF(H41&lt;&gt;INDEX('BMP Records'!H:H, MATCH($A41, 'BMP Records'!$A:$A, 0)), 1, 0)</f>
        <v>#N/A</v>
      </c>
      <c r="AM41" s="44" t="e">
        <f>IF(I41&lt;&gt;INDEX('BMP Records'!I:I, MATCH($A41, 'BMP Records'!$A:$A, 0)), 1, 0)</f>
        <v>#N/A</v>
      </c>
      <c r="AN41" s="44" t="e">
        <f>IF(J41&lt;&gt;INDEX('BMP Records'!J:J, MATCH($A41, 'BMP Records'!$A:$A, 0)), 1, 0)</f>
        <v>#N/A</v>
      </c>
      <c r="AO41" s="44" t="e">
        <f>IF(K41&lt;&gt;INDEX('BMP Records'!K:K, MATCH($A41, 'BMP Records'!$A:$A, 0)), 1, 0)</f>
        <v>#N/A</v>
      </c>
      <c r="AP41" s="44" t="e">
        <f>IF(L41&lt;&gt;INDEX('BMP Records'!L:L, MATCH($A41, 'BMP Records'!$A:$A, 0)), 1, 0)</f>
        <v>#N/A</v>
      </c>
      <c r="AQ41" s="44" t="e">
        <f>IF(M41&lt;&gt;INDEX('BMP Records'!M:M, MATCH($A41, 'BMP Records'!$A:$A, 0)), 1, 0)</f>
        <v>#N/A</v>
      </c>
      <c r="AR41" s="44" t="e">
        <f>IF(N41&lt;&gt;INDEX('BMP Records'!N:N, MATCH($A41, 'BMP Records'!$A:$A, 0)), 1, 0)</f>
        <v>#N/A</v>
      </c>
      <c r="AS41" s="44" t="e">
        <f>IF(O41&lt;&gt;INDEX('BMP Records'!O:O, MATCH($A41, 'BMP Records'!$A:$A, 0)), 1, 0)</f>
        <v>#N/A</v>
      </c>
      <c r="AT41" s="44" t="e">
        <f>IF(P41&lt;&gt;INDEX('BMP Records'!P:P, MATCH($A41, 'BMP Records'!$A:$A, 0)), 1, 0)</f>
        <v>#N/A</v>
      </c>
      <c r="AU41" s="44" t="e">
        <f>IF(Q41&lt;&gt;INDEX('BMP Records'!Q:Q, MATCH($A41, 'BMP Records'!$A:$A, 0)), 1, 0)</f>
        <v>#N/A</v>
      </c>
      <c r="AV41" s="44" t="e">
        <f>IF(R41&lt;&gt;INDEX('BMP Records'!R:R, MATCH($A41, 'BMP Records'!$A:$A, 0)), 1, 0)</f>
        <v>#N/A</v>
      </c>
      <c r="AW41" s="44" t="e">
        <f>IF(S41&lt;&gt;INDEX('BMP Records'!S:S, MATCH($A41, 'BMP Records'!$A:$A, 0)), 1, 0)</f>
        <v>#N/A</v>
      </c>
      <c r="AX41" s="44" t="e">
        <f>IF(T41&lt;&gt;INDEX('BMP Records'!T:T, MATCH($A41, 'BMP Records'!$A:$A, 0)), 1, 0)</f>
        <v>#N/A</v>
      </c>
      <c r="AY41" s="44" t="e">
        <f>IF(U41&lt;&gt;INDEX('BMP Records'!U:U, MATCH($A41, 'BMP Records'!$A:$A, 0)), 1, 0)</f>
        <v>#N/A</v>
      </c>
      <c r="AZ41" s="44" t="e">
        <f>IF(V41&lt;&gt;INDEX('BMP Records'!V:V, MATCH($A41, 'BMP Records'!$A:$A, 0)), 1, 0)</f>
        <v>#N/A</v>
      </c>
      <c r="BA41" s="44" t="e">
        <f>IF(W41&lt;&gt;INDEX('BMP Records'!W:W, MATCH($A41, 'BMP Records'!$A:$A, 0)), 1, 0)</f>
        <v>#N/A</v>
      </c>
      <c r="BB41" s="44" t="e">
        <f>IF(X41&lt;&gt;INDEX('BMP Records'!X:X, MATCH($A41, 'BMP Records'!$A:$A, 0)), 1, 0)</f>
        <v>#N/A</v>
      </c>
      <c r="BC41" s="44" t="e">
        <f>IF(Y41&lt;&gt;INDEX('BMP Records'!Y:Y, MATCH($A41, 'BMP Records'!$A:$A, 0)), 1, 0)</f>
        <v>#N/A</v>
      </c>
      <c r="BD41" s="44" t="e">
        <f>IF(Z41&lt;&gt;INDEX('BMP Records'!Z:Z, MATCH($A41, 'BMP Records'!$A:$A, 0)), 1, 0)</f>
        <v>#N/A</v>
      </c>
      <c r="BE41" s="44" t="e">
        <f>IF(AA41&lt;&gt;INDEX('BMP Records'!AA:AA, MATCH($A41, 'BMP Records'!$A:$A, 0)), 1, 0)</f>
        <v>#N/A</v>
      </c>
      <c r="BF41" s="44" t="e">
        <f>IF(AB41&lt;&gt;INDEX('BMP Records'!AB:AB, MATCH($A41, 'BMP Records'!$A:$A, 0)), 1, 0)</f>
        <v>#N/A</v>
      </c>
      <c r="BG41" s="44" t="e">
        <f>IF(AC41&lt;&gt;INDEX('BMP Records'!AC:AC, MATCH($A41, 'BMP Records'!$A:$A, 0)), 1, 0)</f>
        <v>#N/A</v>
      </c>
      <c r="BH41" s="62" t="e">
        <f>IF(AD41&lt;&gt;INDEX('BMP Records'!AD:AD, MATCH($A41, 'BMP Records'!$A:$A, 0)), 1, 0)</f>
        <v>#N/A</v>
      </c>
      <c r="BI41" s="44" t="e">
        <f>IF(AE41&lt;&gt;INDEX('BMP Records'!AE:AE, MATCH($A41, 'BMP Records'!$A:$A, 0)), 1, 0)</f>
        <v>#N/A</v>
      </c>
      <c r="BJ41" s="62" t="e">
        <f>SUM(Table124[[#This Row],[Comments]:[Comments32]])</f>
        <v>#N/A</v>
      </c>
    </row>
    <row r="42" spans="2:62" x14ac:dyDescent="0.55000000000000004">
      <c r="B42" s="16"/>
      <c r="C42" s="40"/>
      <c r="D42" s="39"/>
      <c r="G42" s="16"/>
      <c r="J42" s="15" t="s">
        <v>173</v>
      </c>
      <c r="S42" s="63"/>
      <c r="T42" s="87"/>
      <c r="U42" s="63"/>
      <c r="V42" s="43"/>
      <c r="W42" s="64"/>
      <c r="X42" s="87"/>
      <c r="Y42" s="63"/>
      <c r="Z42" s="64"/>
      <c r="AA42" s="65"/>
      <c r="AB42" s="63"/>
      <c r="AC42" s="63"/>
      <c r="AD42" s="63"/>
      <c r="AE42" s="88"/>
      <c r="AF42" s="44" t="e">
        <f>IF(B42&lt;&gt;INDEX('BMP Records'!B:B, MATCH($A42, 'BMP Records'!$A:$A, 0)), 1, 0)</f>
        <v>#N/A</v>
      </c>
      <c r="AG42" s="44" t="e">
        <f>IF(C42&lt;&gt;INDEX('BMP Records'!C:C, MATCH($A42, 'BMP Records'!$A:$A, 0)), 1, 0)</f>
        <v>#N/A</v>
      </c>
      <c r="AH42" s="44" t="e">
        <f>IF(D42&lt;&gt;INDEX('BMP Records'!D:D, MATCH($A42, 'BMP Records'!$A:$A, 0)), 1, 0)</f>
        <v>#N/A</v>
      </c>
      <c r="AI42" s="44" t="e">
        <f>IF(E42&lt;&gt;INDEX('BMP Records'!E:E, MATCH($A42, 'BMP Records'!$A:$A, 0)), 1, 0)</f>
        <v>#N/A</v>
      </c>
      <c r="AJ42" s="44" t="e">
        <f>IF(F42&lt;&gt;INDEX('BMP Records'!F:F, MATCH($A42, 'BMP Records'!$A:$A, 0)), 1, 0)</f>
        <v>#N/A</v>
      </c>
      <c r="AK42" s="44" t="e">
        <f>IF(G42&lt;&gt;INDEX('BMP Records'!G:G, MATCH($A42, 'BMP Records'!$A:$A, 0)), 1, 0)</f>
        <v>#N/A</v>
      </c>
      <c r="AL42" s="44" t="e">
        <f>IF(H42&lt;&gt;INDEX('BMP Records'!H:H, MATCH($A42, 'BMP Records'!$A:$A, 0)), 1, 0)</f>
        <v>#N/A</v>
      </c>
      <c r="AM42" s="44" t="e">
        <f>IF(I42&lt;&gt;INDEX('BMP Records'!I:I, MATCH($A42, 'BMP Records'!$A:$A, 0)), 1, 0)</f>
        <v>#N/A</v>
      </c>
      <c r="AN42" s="44" t="e">
        <f>IF(J42&lt;&gt;INDEX('BMP Records'!J:J, MATCH($A42, 'BMP Records'!$A:$A, 0)), 1, 0)</f>
        <v>#N/A</v>
      </c>
      <c r="AO42" s="44" t="e">
        <f>IF(K42&lt;&gt;INDEX('BMP Records'!K:K, MATCH($A42, 'BMP Records'!$A:$A, 0)), 1, 0)</f>
        <v>#N/A</v>
      </c>
      <c r="AP42" s="44" t="e">
        <f>IF(L42&lt;&gt;INDEX('BMP Records'!L:L, MATCH($A42, 'BMP Records'!$A:$A, 0)), 1, 0)</f>
        <v>#N/A</v>
      </c>
      <c r="AQ42" s="44" t="e">
        <f>IF(M42&lt;&gt;INDEX('BMP Records'!M:M, MATCH($A42, 'BMP Records'!$A:$A, 0)), 1, 0)</f>
        <v>#N/A</v>
      </c>
      <c r="AR42" s="44" t="e">
        <f>IF(N42&lt;&gt;INDEX('BMP Records'!N:N, MATCH($A42, 'BMP Records'!$A:$A, 0)), 1, 0)</f>
        <v>#N/A</v>
      </c>
      <c r="AS42" s="44" t="e">
        <f>IF(O42&lt;&gt;INDEX('BMP Records'!O:O, MATCH($A42, 'BMP Records'!$A:$A, 0)), 1, 0)</f>
        <v>#N/A</v>
      </c>
      <c r="AT42" s="44" t="e">
        <f>IF(P42&lt;&gt;INDEX('BMP Records'!P:P, MATCH($A42, 'BMP Records'!$A:$A, 0)), 1, 0)</f>
        <v>#N/A</v>
      </c>
      <c r="AU42" s="44" t="e">
        <f>IF(Q42&lt;&gt;INDEX('BMP Records'!Q:Q, MATCH($A42, 'BMP Records'!$A:$A, 0)), 1, 0)</f>
        <v>#N/A</v>
      </c>
      <c r="AV42" s="44" t="e">
        <f>IF(R42&lt;&gt;INDEX('BMP Records'!R:R, MATCH($A42, 'BMP Records'!$A:$A, 0)), 1, 0)</f>
        <v>#N/A</v>
      </c>
      <c r="AW42" s="44" t="e">
        <f>IF(S42&lt;&gt;INDEX('BMP Records'!S:S, MATCH($A42, 'BMP Records'!$A:$A, 0)), 1, 0)</f>
        <v>#N/A</v>
      </c>
      <c r="AX42" s="44" t="e">
        <f>IF(T42&lt;&gt;INDEX('BMP Records'!T:T, MATCH($A42, 'BMP Records'!$A:$A, 0)), 1, 0)</f>
        <v>#N/A</v>
      </c>
      <c r="AY42" s="44" t="e">
        <f>IF(U42&lt;&gt;INDEX('BMP Records'!U:U, MATCH($A42, 'BMP Records'!$A:$A, 0)), 1, 0)</f>
        <v>#N/A</v>
      </c>
      <c r="AZ42" s="44" t="e">
        <f>IF(V42&lt;&gt;INDEX('BMP Records'!V:V, MATCH($A42, 'BMP Records'!$A:$A, 0)), 1, 0)</f>
        <v>#N/A</v>
      </c>
      <c r="BA42" s="44" t="e">
        <f>IF(W42&lt;&gt;INDEX('BMP Records'!W:W, MATCH($A42, 'BMP Records'!$A:$A, 0)), 1, 0)</f>
        <v>#N/A</v>
      </c>
      <c r="BB42" s="44" t="e">
        <f>IF(X42&lt;&gt;INDEX('BMP Records'!X:X, MATCH($A42, 'BMP Records'!$A:$A, 0)), 1, 0)</f>
        <v>#N/A</v>
      </c>
      <c r="BC42" s="44" t="e">
        <f>IF(Y42&lt;&gt;INDEX('BMP Records'!Y:Y, MATCH($A42, 'BMP Records'!$A:$A, 0)), 1, 0)</f>
        <v>#N/A</v>
      </c>
      <c r="BD42" s="44" t="e">
        <f>IF(Z42&lt;&gt;INDEX('BMP Records'!Z:Z, MATCH($A42, 'BMP Records'!$A:$A, 0)), 1, 0)</f>
        <v>#N/A</v>
      </c>
      <c r="BE42" s="44" t="e">
        <f>IF(AA42&lt;&gt;INDEX('BMP Records'!AA:AA, MATCH($A42, 'BMP Records'!$A:$A, 0)), 1, 0)</f>
        <v>#N/A</v>
      </c>
      <c r="BF42" s="44" t="e">
        <f>IF(AB42&lt;&gt;INDEX('BMP Records'!AB:AB, MATCH($A42, 'BMP Records'!$A:$A, 0)), 1, 0)</f>
        <v>#N/A</v>
      </c>
      <c r="BG42" s="44" t="e">
        <f>IF(AC42&lt;&gt;INDEX('BMP Records'!AC:AC, MATCH($A42, 'BMP Records'!$A:$A, 0)), 1, 0)</f>
        <v>#N/A</v>
      </c>
      <c r="BH42" s="62" t="e">
        <f>IF(AD42&lt;&gt;INDEX('BMP Records'!AD:AD, MATCH($A42, 'BMP Records'!$A:$A, 0)), 1, 0)</f>
        <v>#N/A</v>
      </c>
      <c r="BI42" s="44" t="e">
        <f>IF(AE42&lt;&gt;INDEX('BMP Records'!AE:AE, MATCH($A42, 'BMP Records'!$A:$A, 0)), 1, 0)</f>
        <v>#N/A</v>
      </c>
      <c r="BJ42" s="62" t="e">
        <f>SUM(Table124[[#This Row],[Comments]:[Comments32]])</f>
        <v>#N/A</v>
      </c>
    </row>
    <row r="43" spans="2:62" x14ac:dyDescent="0.55000000000000004">
      <c r="B43" s="16"/>
      <c r="C43" s="40"/>
      <c r="D43" s="39"/>
      <c r="G43" s="16"/>
      <c r="J43" s="15" t="s">
        <v>173</v>
      </c>
      <c r="S43" s="63"/>
      <c r="T43" s="87"/>
      <c r="U43" s="63"/>
      <c r="V43" s="43"/>
      <c r="W43" s="64"/>
      <c r="X43" s="87"/>
      <c r="Y43" s="63"/>
      <c r="Z43" s="64"/>
      <c r="AA43" s="65"/>
      <c r="AB43" s="63"/>
      <c r="AC43" s="63"/>
      <c r="AD43" s="63"/>
      <c r="AE43" s="88"/>
      <c r="AF43" s="44" t="e">
        <f>IF(B43&lt;&gt;INDEX('BMP Records'!B:B, MATCH($A43, 'BMP Records'!$A:$A, 0)), 1, 0)</f>
        <v>#N/A</v>
      </c>
      <c r="AG43" s="44" t="e">
        <f>IF(C43&lt;&gt;INDEX('BMP Records'!C:C, MATCH($A43, 'BMP Records'!$A:$A, 0)), 1, 0)</f>
        <v>#N/A</v>
      </c>
      <c r="AH43" s="44" t="e">
        <f>IF(D43&lt;&gt;INDEX('BMP Records'!D:D, MATCH($A43, 'BMP Records'!$A:$A, 0)), 1, 0)</f>
        <v>#N/A</v>
      </c>
      <c r="AI43" s="44" t="e">
        <f>IF(E43&lt;&gt;INDEX('BMP Records'!E:E, MATCH($A43, 'BMP Records'!$A:$A, 0)), 1, 0)</f>
        <v>#N/A</v>
      </c>
      <c r="AJ43" s="44" t="e">
        <f>IF(F43&lt;&gt;INDEX('BMP Records'!F:F, MATCH($A43, 'BMP Records'!$A:$A, 0)), 1, 0)</f>
        <v>#N/A</v>
      </c>
      <c r="AK43" s="44" t="e">
        <f>IF(G43&lt;&gt;INDEX('BMP Records'!G:G, MATCH($A43, 'BMP Records'!$A:$A, 0)), 1, 0)</f>
        <v>#N/A</v>
      </c>
      <c r="AL43" s="44" t="e">
        <f>IF(H43&lt;&gt;INDEX('BMP Records'!H:H, MATCH($A43, 'BMP Records'!$A:$A, 0)), 1, 0)</f>
        <v>#N/A</v>
      </c>
      <c r="AM43" s="44" t="e">
        <f>IF(I43&lt;&gt;INDEX('BMP Records'!I:I, MATCH($A43, 'BMP Records'!$A:$A, 0)), 1, 0)</f>
        <v>#N/A</v>
      </c>
      <c r="AN43" s="44" t="e">
        <f>IF(J43&lt;&gt;INDEX('BMP Records'!J:J, MATCH($A43, 'BMP Records'!$A:$A, 0)), 1, 0)</f>
        <v>#N/A</v>
      </c>
      <c r="AO43" s="44" t="e">
        <f>IF(K43&lt;&gt;INDEX('BMP Records'!K:K, MATCH($A43, 'BMP Records'!$A:$A, 0)), 1, 0)</f>
        <v>#N/A</v>
      </c>
      <c r="AP43" s="44" t="e">
        <f>IF(L43&lt;&gt;INDEX('BMP Records'!L:L, MATCH($A43, 'BMP Records'!$A:$A, 0)), 1, 0)</f>
        <v>#N/A</v>
      </c>
      <c r="AQ43" s="44" t="e">
        <f>IF(M43&lt;&gt;INDEX('BMP Records'!M:M, MATCH($A43, 'BMP Records'!$A:$A, 0)), 1, 0)</f>
        <v>#N/A</v>
      </c>
      <c r="AR43" s="44" t="e">
        <f>IF(N43&lt;&gt;INDEX('BMP Records'!N:N, MATCH($A43, 'BMP Records'!$A:$A, 0)), 1, 0)</f>
        <v>#N/A</v>
      </c>
      <c r="AS43" s="44" t="e">
        <f>IF(O43&lt;&gt;INDEX('BMP Records'!O:O, MATCH($A43, 'BMP Records'!$A:$A, 0)), 1, 0)</f>
        <v>#N/A</v>
      </c>
      <c r="AT43" s="44" t="e">
        <f>IF(P43&lt;&gt;INDEX('BMP Records'!P:P, MATCH($A43, 'BMP Records'!$A:$A, 0)), 1, 0)</f>
        <v>#N/A</v>
      </c>
      <c r="AU43" s="44" t="e">
        <f>IF(Q43&lt;&gt;INDEX('BMP Records'!Q:Q, MATCH($A43, 'BMP Records'!$A:$A, 0)), 1, 0)</f>
        <v>#N/A</v>
      </c>
      <c r="AV43" s="44" t="e">
        <f>IF(R43&lt;&gt;INDEX('BMP Records'!R:R, MATCH($A43, 'BMP Records'!$A:$A, 0)), 1, 0)</f>
        <v>#N/A</v>
      </c>
      <c r="AW43" s="44" t="e">
        <f>IF(S43&lt;&gt;INDEX('BMP Records'!S:S, MATCH($A43, 'BMP Records'!$A:$A, 0)), 1, 0)</f>
        <v>#N/A</v>
      </c>
      <c r="AX43" s="44" t="e">
        <f>IF(T43&lt;&gt;INDEX('BMP Records'!T:T, MATCH($A43, 'BMP Records'!$A:$A, 0)), 1, 0)</f>
        <v>#N/A</v>
      </c>
      <c r="AY43" s="44" t="e">
        <f>IF(U43&lt;&gt;INDEX('BMP Records'!U:U, MATCH($A43, 'BMP Records'!$A:$A, 0)), 1, 0)</f>
        <v>#N/A</v>
      </c>
      <c r="AZ43" s="44" t="e">
        <f>IF(V43&lt;&gt;INDEX('BMP Records'!V:V, MATCH($A43, 'BMP Records'!$A:$A, 0)), 1, 0)</f>
        <v>#N/A</v>
      </c>
      <c r="BA43" s="44" t="e">
        <f>IF(W43&lt;&gt;INDEX('BMP Records'!W:W, MATCH($A43, 'BMP Records'!$A:$A, 0)), 1, 0)</f>
        <v>#N/A</v>
      </c>
      <c r="BB43" s="44" t="e">
        <f>IF(X43&lt;&gt;INDEX('BMP Records'!X:X, MATCH($A43, 'BMP Records'!$A:$A, 0)), 1, 0)</f>
        <v>#N/A</v>
      </c>
      <c r="BC43" s="44" t="e">
        <f>IF(Y43&lt;&gt;INDEX('BMP Records'!Y:Y, MATCH($A43, 'BMP Records'!$A:$A, 0)), 1, 0)</f>
        <v>#N/A</v>
      </c>
      <c r="BD43" s="44" t="e">
        <f>IF(Z43&lt;&gt;INDEX('BMP Records'!Z:Z, MATCH($A43, 'BMP Records'!$A:$A, 0)), 1, 0)</f>
        <v>#N/A</v>
      </c>
      <c r="BE43" s="44" t="e">
        <f>IF(AA43&lt;&gt;INDEX('BMP Records'!AA:AA, MATCH($A43, 'BMP Records'!$A:$A, 0)), 1, 0)</f>
        <v>#N/A</v>
      </c>
      <c r="BF43" s="44" t="e">
        <f>IF(AB43&lt;&gt;INDEX('BMP Records'!AB:AB, MATCH($A43, 'BMP Records'!$A:$A, 0)), 1, 0)</f>
        <v>#N/A</v>
      </c>
      <c r="BG43" s="44" t="e">
        <f>IF(AC43&lt;&gt;INDEX('BMP Records'!AC:AC, MATCH($A43, 'BMP Records'!$A:$A, 0)), 1, 0)</f>
        <v>#N/A</v>
      </c>
      <c r="BH43" s="62" t="e">
        <f>IF(AD43&lt;&gt;INDEX('BMP Records'!AD:AD, MATCH($A43, 'BMP Records'!$A:$A, 0)), 1, 0)</f>
        <v>#N/A</v>
      </c>
      <c r="BI43" s="44" t="e">
        <f>IF(AE43&lt;&gt;INDEX('BMP Records'!AE:AE, MATCH($A43, 'BMP Records'!$A:$A, 0)), 1, 0)</f>
        <v>#N/A</v>
      </c>
      <c r="BJ43" s="62" t="e">
        <f>SUM(Table124[[#This Row],[Comments]:[Comments32]])</f>
        <v>#N/A</v>
      </c>
    </row>
    <row r="44" spans="2:62" x14ac:dyDescent="0.55000000000000004">
      <c r="B44" s="16"/>
      <c r="C44" s="40"/>
      <c r="D44" s="39"/>
      <c r="G44" s="16"/>
      <c r="J44" s="15" t="s">
        <v>173</v>
      </c>
      <c r="S44" s="63"/>
      <c r="T44" s="87"/>
      <c r="U44" s="63"/>
      <c r="V44" s="43"/>
      <c r="W44" s="64"/>
      <c r="X44" s="87"/>
      <c r="Y44" s="63"/>
      <c r="Z44" s="64"/>
      <c r="AA44" s="65"/>
      <c r="AB44" s="63"/>
      <c r="AC44" s="63"/>
      <c r="AD44" s="63"/>
      <c r="AE44" s="88"/>
      <c r="AF44" s="44" t="e">
        <f>IF(B44&lt;&gt;INDEX('BMP Records'!B:B, MATCH($A44, 'BMP Records'!$A:$A, 0)), 1, 0)</f>
        <v>#N/A</v>
      </c>
      <c r="AG44" s="44" t="e">
        <f>IF(C44&lt;&gt;INDEX('BMP Records'!C:C, MATCH($A44, 'BMP Records'!$A:$A, 0)), 1, 0)</f>
        <v>#N/A</v>
      </c>
      <c r="AH44" s="44" t="e">
        <f>IF(D44&lt;&gt;INDEX('BMP Records'!D:D, MATCH($A44, 'BMP Records'!$A:$A, 0)), 1, 0)</f>
        <v>#N/A</v>
      </c>
      <c r="AI44" s="44" t="e">
        <f>IF(E44&lt;&gt;INDEX('BMP Records'!E:E, MATCH($A44, 'BMP Records'!$A:$A, 0)), 1, 0)</f>
        <v>#N/A</v>
      </c>
      <c r="AJ44" s="44" t="e">
        <f>IF(F44&lt;&gt;INDEX('BMP Records'!F:F, MATCH($A44, 'BMP Records'!$A:$A, 0)), 1, 0)</f>
        <v>#N/A</v>
      </c>
      <c r="AK44" s="44" t="e">
        <f>IF(G44&lt;&gt;INDEX('BMP Records'!G:G, MATCH($A44, 'BMP Records'!$A:$A, 0)), 1, 0)</f>
        <v>#N/A</v>
      </c>
      <c r="AL44" s="44" t="e">
        <f>IF(H44&lt;&gt;INDEX('BMP Records'!H:H, MATCH($A44, 'BMP Records'!$A:$A, 0)), 1, 0)</f>
        <v>#N/A</v>
      </c>
      <c r="AM44" s="44" t="e">
        <f>IF(I44&lt;&gt;INDEX('BMP Records'!I:I, MATCH($A44, 'BMP Records'!$A:$A, 0)), 1, 0)</f>
        <v>#N/A</v>
      </c>
      <c r="AN44" s="44" t="e">
        <f>IF(J44&lt;&gt;INDEX('BMP Records'!J:J, MATCH($A44, 'BMP Records'!$A:$A, 0)), 1, 0)</f>
        <v>#N/A</v>
      </c>
      <c r="AO44" s="44" t="e">
        <f>IF(K44&lt;&gt;INDEX('BMP Records'!K:K, MATCH($A44, 'BMP Records'!$A:$A, 0)), 1, 0)</f>
        <v>#N/A</v>
      </c>
      <c r="AP44" s="44" t="e">
        <f>IF(L44&lt;&gt;INDEX('BMP Records'!L:L, MATCH($A44, 'BMP Records'!$A:$A, 0)), 1, 0)</f>
        <v>#N/A</v>
      </c>
      <c r="AQ44" s="44" t="e">
        <f>IF(M44&lt;&gt;INDEX('BMP Records'!M:M, MATCH($A44, 'BMP Records'!$A:$A, 0)), 1, 0)</f>
        <v>#N/A</v>
      </c>
      <c r="AR44" s="44" t="e">
        <f>IF(N44&lt;&gt;INDEX('BMP Records'!N:N, MATCH($A44, 'BMP Records'!$A:$A, 0)), 1, 0)</f>
        <v>#N/A</v>
      </c>
      <c r="AS44" s="44" t="e">
        <f>IF(O44&lt;&gt;INDEX('BMP Records'!O:O, MATCH($A44, 'BMP Records'!$A:$A, 0)), 1, 0)</f>
        <v>#N/A</v>
      </c>
      <c r="AT44" s="44" t="e">
        <f>IF(P44&lt;&gt;INDEX('BMP Records'!P:P, MATCH($A44, 'BMP Records'!$A:$A, 0)), 1, 0)</f>
        <v>#N/A</v>
      </c>
      <c r="AU44" s="44" t="e">
        <f>IF(Q44&lt;&gt;INDEX('BMP Records'!Q:Q, MATCH($A44, 'BMP Records'!$A:$A, 0)), 1, 0)</f>
        <v>#N/A</v>
      </c>
      <c r="AV44" s="44" t="e">
        <f>IF(R44&lt;&gt;INDEX('BMP Records'!R:R, MATCH($A44, 'BMP Records'!$A:$A, 0)), 1, 0)</f>
        <v>#N/A</v>
      </c>
      <c r="AW44" s="44" t="e">
        <f>IF(S44&lt;&gt;INDEX('BMP Records'!S:S, MATCH($A44, 'BMP Records'!$A:$A, 0)), 1, 0)</f>
        <v>#N/A</v>
      </c>
      <c r="AX44" s="44" t="e">
        <f>IF(T44&lt;&gt;INDEX('BMP Records'!T:T, MATCH($A44, 'BMP Records'!$A:$A, 0)), 1, 0)</f>
        <v>#N/A</v>
      </c>
      <c r="AY44" s="44" t="e">
        <f>IF(U44&lt;&gt;INDEX('BMP Records'!U:U, MATCH($A44, 'BMP Records'!$A:$A, 0)), 1, 0)</f>
        <v>#N/A</v>
      </c>
      <c r="AZ44" s="44" t="e">
        <f>IF(V44&lt;&gt;INDEX('BMP Records'!V:V, MATCH($A44, 'BMP Records'!$A:$A, 0)), 1, 0)</f>
        <v>#N/A</v>
      </c>
      <c r="BA44" s="44" t="e">
        <f>IF(W44&lt;&gt;INDEX('BMP Records'!W:W, MATCH($A44, 'BMP Records'!$A:$A, 0)), 1, 0)</f>
        <v>#N/A</v>
      </c>
      <c r="BB44" s="44" t="e">
        <f>IF(X44&lt;&gt;INDEX('BMP Records'!X:X, MATCH($A44, 'BMP Records'!$A:$A, 0)), 1, 0)</f>
        <v>#N/A</v>
      </c>
      <c r="BC44" s="44" t="e">
        <f>IF(Y44&lt;&gt;INDEX('BMP Records'!Y:Y, MATCH($A44, 'BMP Records'!$A:$A, 0)), 1, 0)</f>
        <v>#N/A</v>
      </c>
      <c r="BD44" s="44" t="e">
        <f>IF(Z44&lt;&gt;INDEX('BMP Records'!Z:Z, MATCH($A44, 'BMP Records'!$A:$A, 0)), 1, 0)</f>
        <v>#N/A</v>
      </c>
      <c r="BE44" s="44" t="e">
        <f>IF(AA44&lt;&gt;INDEX('BMP Records'!AA:AA, MATCH($A44, 'BMP Records'!$A:$A, 0)), 1, 0)</f>
        <v>#N/A</v>
      </c>
      <c r="BF44" s="44" t="e">
        <f>IF(AB44&lt;&gt;INDEX('BMP Records'!AB:AB, MATCH($A44, 'BMP Records'!$A:$A, 0)), 1, 0)</f>
        <v>#N/A</v>
      </c>
      <c r="BG44" s="44" t="e">
        <f>IF(AC44&lt;&gt;INDEX('BMP Records'!AC:AC, MATCH($A44, 'BMP Records'!$A:$A, 0)), 1, 0)</f>
        <v>#N/A</v>
      </c>
      <c r="BH44" s="62" t="e">
        <f>IF(AD44&lt;&gt;INDEX('BMP Records'!AD:AD, MATCH($A44, 'BMP Records'!$A:$A, 0)), 1, 0)</f>
        <v>#N/A</v>
      </c>
      <c r="BI44" s="44" t="e">
        <f>IF(AE44&lt;&gt;INDEX('BMP Records'!AE:AE, MATCH($A44, 'BMP Records'!$A:$A, 0)), 1, 0)</f>
        <v>#N/A</v>
      </c>
      <c r="BJ44" s="62" t="e">
        <f>SUM(Table124[[#This Row],[Comments]:[Comments32]])</f>
        <v>#N/A</v>
      </c>
    </row>
    <row r="45" spans="2:62" x14ac:dyDescent="0.55000000000000004">
      <c r="B45" s="16"/>
      <c r="C45" s="40"/>
      <c r="D45" s="39"/>
      <c r="G45" s="16"/>
      <c r="J45" s="15" t="s">
        <v>173</v>
      </c>
      <c r="S45" s="63"/>
      <c r="T45" s="87"/>
      <c r="U45" s="63"/>
      <c r="V45" s="43"/>
      <c r="W45" s="64"/>
      <c r="X45" s="87"/>
      <c r="Y45" s="63"/>
      <c r="Z45" s="64"/>
      <c r="AA45" s="65"/>
      <c r="AB45" s="63"/>
      <c r="AC45" s="63"/>
      <c r="AD45" s="63"/>
      <c r="AE45" s="88"/>
      <c r="AF45" s="44" t="e">
        <f>IF(B45&lt;&gt;INDEX('BMP Records'!B:B, MATCH($A45, 'BMP Records'!$A:$A, 0)), 1, 0)</f>
        <v>#N/A</v>
      </c>
      <c r="AG45" s="44" t="e">
        <f>IF(C45&lt;&gt;INDEX('BMP Records'!C:C, MATCH($A45, 'BMP Records'!$A:$A, 0)), 1, 0)</f>
        <v>#N/A</v>
      </c>
      <c r="AH45" s="44" t="e">
        <f>IF(D45&lt;&gt;INDEX('BMP Records'!D:D, MATCH($A45, 'BMP Records'!$A:$A, 0)), 1, 0)</f>
        <v>#N/A</v>
      </c>
      <c r="AI45" s="44" t="e">
        <f>IF(E45&lt;&gt;INDEX('BMP Records'!E:E, MATCH($A45, 'BMP Records'!$A:$A, 0)), 1, 0)</f>
        <v>#N/A</v>
      </c>
      <c r="AJ45" s="44" t="e">
        <f>IF(F45&lt;&gt;INDEX('BMP Records'!F:F, MATCH($A45, 'BMP Records'!$A:$A, 0)), 1, 0)</f>
        <v>#N/A</v>
      </c>
      <c r="AK45" s="44" t="e">
        <f>IF(G45&lt;&gt;INDEX('BMP Records'!G:G, MATCH($A45, 'BMP Records'!$A:$A, 0)), 1, 0)</f>
        <v>#N/A</v>
      </c>
      <c r="AL45" s="44" t="e">
        <f>IF(H45&lt;&gt;INDEX('BMP Records'!H:H, MATCH($A45, 'BMP Records'!$A:$A, 0)), 1, 0)</f>
        <v>#N/A</v>
      </c>
      <c r="AM45" s="44" t="e">
        <f>IF(I45&lt;&gt;INDEX('BMP Records'!I:I, MATCH($A45, 'BMP Records'!$A:$A, 0)), 1, 0)</f>
        <v>#N/A</v>
      </c>
      <c r="AN45" s="44" t="e">
        <f>IF(J45&lt;&gt;INDEX('BMP Records'!J:J, MATCH($A45, 'BMP Records'!$A:$A, 0)), 1, 0)</f>
        <v>#N/A</v>
      </c>
      <c r="AO45" s="44" t="e">
        <f>IF(K45&lt;&gt;INDEX('BMP Records'!K:K, MATCH($A45, 'BMP Records'!$A:$A, 0)), 1, 0)</f>
        <v>#N/A</v>
      </c>
      <c r="AP45" s="44" t="e">
        <f>IF(L45&lt;&gt;INDEX('BMP Records'!L:L, MATCH($A45, 'BMP Records'!$A:$A, 0)), 1, 0)</f>
        <v>#N/A</v>
      </c>
      <c r="AQ45" s="44" t="e">
        <f>IF(M45&lt;&gt;INDEX('BMP Records'!M:M, MATCH($A45, 'BMP Records'!$A:$A, 0)), 1, 0)</f>
        <v>#N/A</v>
      </c>
      <c r="AR45" s="44" t="e">
        <f>IF(N45&lt;&gt;INDEX('BMP Records'!N:N, MATCH($A45, 'BMP Records'!$A:$A, 0)), 1, 0)</f>
        <v>#N/A</v>
      </c>
      <c r="AS45" s="44" t="e">
        <f>IF(O45&lt;&gt;INDEX('BMP Records'!O:O, MATCH($A45, 'BMP Records'!$A:$A, 0)), 1, 0)</f>
        <v>#N/A</v>
      </c>
      <c r="AT45" s="44" t="e">
        <f>IF(P45&lt;&gt;INDEX('BMP Records'!P:P, MATCH($A45, 'BMP Records'!$A:$A, 0)), 1, 0)</f>
        <v>#N/A</v>
      </c>
      <c r="AU45" s="44" t="e">
        <f>IF(Q45&lt;&gt;INDEX('BMP Records'!Q:Q, MATCH($A45, 'BMP Records'!$A:$A, 0)), 1, 0)</f>
        <v>#N/A</v>
      </c>
      <c r="AV45" s="44" t="e">
        <f>IF(R45&lt;&gt;INDEX('BMP Records'!R:R, MATCH($A45, 'BMP Records'!$A:$A, 0)), 1, 0)</f>
        <v>#N/A</v>
      </c>
      <c r="AW45" s="44" t="e">
        <f>IF(S45&lt;&gt;INDEX('BMP Records'!S:S, MATCH($A45, 'BMP Records'!$A:$A, 0)), 1, 0)</f>
        <v>#N/A</v>
      </c>
      <c r="AX45" s="44" t="e">
        <f>IF(T45&lt;&gt;INDEX('BMP Records'!T:T, MATCH($A45, 'BMP Records'!$A:$A, 0)), 1, 0)</f>
        <v>#N/A</v>
      </c>
      <c r="AY45" s="44" t="e">
        <f>IF(U45&lt;&gt;INDEX('BMP Records'!U:U, MATCH($A45, 'BMP Records'!$A:$A, 0)), 1, 0)</f>
        <v>#N/A</v>
      </c>
      <c r="AZ45" s="44" t="e">
        <f>IF(V45&lt;&gt;INDEX('BMP Records'!V:V, MATCH($A45, 'BMP Records'!$A:$A, 0)), 1, 0)</f>
        <v>#N/A</v>
      </c>
      <c r="BA45" s="44" t="e">
        <f>IF(W45&lt;&gt;INDEX('BMP Records'!W:W, MATCH($A45, 'BMP Records'!$A:$A, 0)), 1, 0)</f>
        <v>#N/A</v>
      </c>
      <c r="BB45" s="44" t="e">
        <f>IF(X45&lt;&gt;INDEX('BMP Records'!X:X, MATCH($A45, 'BMP Records'!$A:$A, 0)), 1, 0)</f>
        <v>#N/A</v>
      </c>
      <c r="BC45" s="44" t="e">
        <f>IF(Y45&lt;&gt;INDEX('BMP Records'!Y:Y, MATCH($A45, 'BMP Records'!$A:$A, 0)), 1, 0)</f>
        <v>#N/A</v>
      </c>
      <c r="BD45" s="44" t="e">
        <f>IF(Z45&lt;&gt;INDEX('BMP Records'!Z:Z, MATCH($A45, 'BMP Records'!$A:$A, 0)), 1, 0)</f>
        <v>#N/A</v>
      </c>
      <c r="BE45" s="44" t="e">
        <f>IF(AA45&lt;&gt;INDEX('BMP Records'!AA:AA, MATCH($A45, 'BMP Records'!$A:$A, 0)), 1, 0)</f>
        <v>#N/A</v>
      </c>
      <c r="BF45" s="44" t="e">
        <f>IF(AB45&lt;&gt;INDEX('BMP Records'!AB:AB, MATCH($A45, 'BMP Records'!$A:$A, 0)), 1, 0)</f>
        <v>#N/A</v>
      </c>
      <c r="BG45" s="44" t="e">
        <f>IF(AC45&lt;&gt;INDEX('BMP Records'!AC:AC, MATCH($A45, 'BMP Records'!$A:$A, 0)), 1, 0)</f>
        <v>#N/A</v>
      </c>
      <c r="BH45" s="62" t="e">
        <f>IF(AD45&lt;&gt;INDEX('BMP Records'!AD:AD, MATCH($A45, 'BMP Records'!$A:$A, 0)), 1, 0)</f>
        <v>#N/A</v>
      </c>
      <c r="BI45" s="44" t="e">
        <f>IF(AE45&lt;&gt;INDEX('BMP Records'!AE:AE, MATCH($A45, 'BMP Records'!$A:$A, 0)), 1, 0)</f>
        <v>#N/A</v>
      </c>
      <c r="BJ45" s="62" t="e">
        <f>SUM(Table124[[#This Row],[Comments]:[Comments32]])</f>
        <v>#N/A</v>
      </c>
    </row>
    <row r="46" spans="2:62" x14ac:dyDescent="0.55000000000000004">
      <c r="B46" s="16"/>
      <c r="C46" s="40"/>
      <c r="D46" s="39"/>
      <c r="G46" s="16"/>
      <c r="J46" s="15" t="s">
        <v>173</v>
      </c>
      <c r="S46" s="63"/>
      <c r="T46" s="87"/>
      <c r="U46" s="63"/>
      <c r="V46" s="43"/>
      <c r="W46" s="64"/>
      <c r="X46" s="87"/>
      <c r="Y46" s="63"/>
      <c r="Z46" s="64"/>
      <c r="AA46" s="65"/>
      <c r="AB46" s="63"/>
      <c r="AC46" s="63"/>
      <c r="AD46" s="63"/>
      <c r="AE46" s="88"/>
      <c r="AF46" s="44" t="e">
        <f>IF(B46&lt;&gt;INDEX('BMP Records'!B:B, MATCH($A46, 'BMP Records'!$A:$A, 0)), 1, 0)</f>
        <v>#N/A</v>
      </c>
      <c r="AG46" s="44" t="e">
        <f>IF(C46&lt;&gt;INDEX('BMP Records'!C:C, MATCH($A46, 'BMP Records'!$A:$A, 0)), 1, 0)</f>
        <v>#N/A</v>
      </c>
      <c r="AH46" s="44" t="e">
        <f>IF(D46&lt;&gt;INDEX('BMP Records'!D:D, MATCH($A46, 'BMP Records'!$A:$A, 0)), 1, 0)</f>
        <v>#N/A</v>
      </c>
      <c r="AI46" s="44" t="e">
        <f>IF(E46&lt;&gt;INDEX('BMP Records'!E:E, MATCH($A46, 'BMP Records'!$A:$A, 0)), 1, 0)</f>
        <v>#N/A</v>
      </c>
      <c r="AJ46" s="44" t="e">
        <f>IF(F46&lt;&gt;INDEX('BMP Records'!F:F, MATCH($A46, 'BMP Records'!$A:$A, 0)), 1, 0)</f>
        <v>#N/A</v>
      </c>
      <c r="AK46" s="44" t="e">
        <f>IF(G46&lt;&gt;INDEX('BMP Records'!G:G, MATCH($A46, 'BMP Records'!$A:$A, 0)), 1, 0)</f>
        <v>#N/A</v>
      </c>
      <c r="AL46" s="44" t="e">
        <f>IF(H46&lt;&gt;INDEX('BMP Records'!H:H, MATCH($A46, 'BMP Records'!$A:$A, 0)), 1, 0)</f>
        <v>#N/A</v>
      </c>
      <c r="AM46" s="44" t="e">
        <f>IF(I46&lt;&gt;INDEX('BMP Records'!I:I, MATCH($A46, 'BMP Records'!$A:$A, 0)), 1, 0)</f>
        <v>#N/A</v>
      </c>
      <c r="AN46" s="44" t="e">
        <f>IF(J46&lt;&gt;INDEX('BMP Records'!J:J, MATCH($A46, 'BMP Records'!$A:$A, 0)), 1, 0)</f>
        <v>#N/A</v>
      </c>
      <c r="AO46" s="44" t="e">
        <f>IF(K46&lt;&gt;INDEX('BMP Records'!K:K, MATCH($A46, 'BMP Records'!$A:$A, 0)), 1, 0)</f>
        <v>#N/A</v>
      </c>
      <c r="AP46" s="44" t="e">
        <f>IF(L46&lt;&gt;INDEX('BMP Records'!L:L, MATCH($A46, 'BMP Records'!$A:$A, 0)), 1, 0)</f>
        <v>#N/A</v>
      </c>
      <c r="AQ46" s="44" t="e">
        <f>IF(M46&lt;&gt;INDEX('BMP Records'!M:M, MATCH($A46, 'BMP Records'!$A:$A, 0)), 1, 0)</f>
        <v>#N/A</v>
      </c>
      <c r="AR46" s="44" t="e">
        <f>IF(N46&lt;&gt;INDEX('BMP Records'!N:N, MATCH($A46, 'BMP Records'!$A:$A, 0)), 1, 0)</f>
        <v>#N/A</v>
      </c>
      <c r="AS46" s="44" t="e">
        <f>IF(O46&lt;&gt;INDEX('BMP Records'!O:O, MATCH($A46, 'BMP Records'!$A:$A, 0)), 1, 0)</f>
        <v>#N/A</v>
      </c>
      <c r="AT46" s="44" t="e">
        <f>IF(P46&lt;&gt;INDEX('BMP Records'!P:P, MATCH($A46, 'BMP Records'!$A:$A, 0)), 1, 0)</f>
        <v>#N/A</v>
      </c>
      <c r="AU46" s="44" t="e">
        <f>IF(Q46&lt;&gt;INDEX('BMP Records'!Q:Q, MATCH($A46, 'BMP Records'!$A:$A, 0)), 1, 0)</f>
        <v>#N/A</v>
      </c>
      <c r="AV46" s="44" t="e">
        <f>IF(R46&lt;&gt;INDEX('BMP Records'!R:R, MATCH($A46, 'BMP Records'!$A:$A, 0)), 1, 0)</f>
        <v>#N/A</v>
      </c>
      <c r="AW46" s="44" t="e">
        <f>IF(S46&lt;&gt;INDEX('BMP Records'!S:S, MATCH($A46, 'BMP Records'!$A:$A, 0)), 1, 0)</f>
        <v>#N/A</v>
      </c>
      <c r="AX46" s="44" t="e">
        <f>IF(T46&lt;&gt;INDEX('BMP Records'!T:T, MATCH($A46, 'BMP Records'!$A:$A, 0)), 1, 0)</f>
        <v>#N/A</v>
      </c>
      <c r="AY46" s="44" t="e">
        <f>IF(U46&lt;&gt;INDEX('BMP Records'!U:U, MATCH($A46, 'BMP Records'!$A:$A, 0)), 1, 0)</f>
        <v>#N/A</v>
      </c>
      <c r="AZ46" s="44" t="e">
        <f>IF(V46&lt;&gt;INDEX('BMP Records'!V:V, MATCH($A46, 'BMP Records'!$A:$A, 0)), 1, 0)</f>
        <v>#N/A</v>
      </c>
      <c r="BA46" s="44" t="e">
        <f>IF(W46&lt;&gt;INDEX('BMP Records'!W:W, MATCH($A46, 'BMP Records'!$A:$A, 0)), 1, 0)</f>
        <v>#N/A</v>
      </c>
      <c r="BB46" s="44" t="e">
        <f>IF(X46&lt;&gt;INDEX('BMP Records'!X:X, MATCH($A46, 'BMP Records'!$A:$A, 0)), 1, 0)</f>
        <v>#N/A</v>
      </c>
      <c r="BC46" s="44" t="e">
        <f>IF(Y46&lt;&gt;INDEX('BMP Records'!Y:Y, MATCH($A46, 'BMP Records'!$A:$A, 0)), 1, 0)</f>
        <v>#N/A</v>
      </c>
      <c r="BD46" s="44" t="e">
        <f>IF(Z46&lt;&gt;INDEX('BMP Records'!Z:Z, MATCH($A46, 'BMP Records'!$A:$A, 0)), 1, 0)</f>
        <v>#N/A</v>
      </c>
      <c r="BE46" s="44" t="e">
        <f>IF(AA46&lt;&gt;INDEX('BMP Records'!AA:AA, MATCH($A46, 'BMP Records'!$A:$A, 0)), 1, 0)</f>
        <v>#N/A</v>
      </c>
      <c r="BF46" s="44" t="e">
        <f>IF(AB46&lt;&gt;INDEX('BMP Records'!AB:AB, MATCH($A46, 'BMP Records'!$A:$A, 0)), 1, 0)</f>
        <v>#N/A</v>
      </c>
      <c r="BG46" s="44" t="e">
        <f>IF(AC46&lt;&gt;INDEX('BMP Records'!AC:AC, MATCH($A46, 'BMP Records'!$A:$A, 0)), 1, 0)</f>
        <v>#N/A</v>
      </c>
      <c r="BH46" s="62" t="e">
        <f>IF(AD46&lt;&gt;INDEX('BMP Records'!AD:AD, MATCH($A46, 'BMP Records'!$A:$A, 0)), 1, 0)</f>
        <v>#N/A</v>
      </c>
      <c r="BI46" s="44" t="e">
        <f>IF(AE46&lt;&gt;INDEX('BMP Records'!AE:AE, MATCH($A46, 'BMP Records'!$A:$A, 0)), 1, 0)</f>
        <v>#N/A</v>
      </c>
      <c r="BJ46" s="62" t="e">
        <f>SUM(Table124[[#This Row],[Comments]:[Comments32]])</f>
        <v>#N/A</v>
      </c>
    </row>
    <row r="47" spans="2:62" x14ac:dyDescent="0.55000000000000004">
      <c r="B47" s="16"/>
      <c r="C47" s="40"/>
      <c r="D47" s="39"/>
      <c r="G47" s="16"/>
      <c r="J47" s="15" t="s">
        <v>173</v>
      </c>
      <c r="S47" s="63"/>
      <c r="T47" s="87"/>
      <c r="U47" s="63"/>
      <c r="V47" s="43"/>
      <c r="W47" s="64"/>
      <c r="X47" s="87"/>
      <c r="Y47" s="63"/>
      <c r="Z47" s="64"/>
      <c r="AA47" s="65"/>
      <c r="AB47" s="63"/>
      <c r="AC47" s="63"/>
      <c r="AD47" s="63"/>
      <c r="AE47" s="88"/>
      <c r="AF47" s="44" t="e">
        <f>IF(B47&lt;&gt;INDEX('BMP Records'!B:B, MATCH($A47, 'BMP Records'!$A:$A, 0)), 1, 0)</f>
        <v>#N/A</v>
      </c>
      <c r="AG47" s="44" t="e">
        <f>IF(C47&lt;&gt;INDEX('BMP Records'!C:C, MATCH($A47, 'BMP Records'!$A:$A, 0)), 1, 0)</f>
        <v>#N/A</v>
      </c>
      <c r="AH47" s="44" t="e">
        <f>IF(D47&lt;&gt;INDEX('BMP Records'!D:D, MATCH($A47, 'BMP Records'!$A:$A, 0)), 1, 0)</f>
        <v>#N/A</v>
      </c>
      <c r="AI47" s="44" t="e">
        <f>IF(E47&lt;&gt;INDEX('BMP Records'!E:E, MATCH($A47, 'BMP Records'!$A:$A, 0)), 1, 0)</f>
        <v>#N/A</v>
      </c>
      <c r="AJ47" s="44" t="e">
        <f>IF(F47&lt;&gt;INDEX('BMP Records'!F:F, MATCH($A47, 'BMP Records'!$A:$A, 0)), 1, 0)</f>
        <v>#N/A</v>
      </c>
      <c r="AK47" s="44" t="e">
        <f>IF(G47&lt;&gt;INDEX('BMP Records'!G:G, MATCH($A47, 'BMP Records'!$A:$A, 0)), 1, 0)</f>
        <v>#N/A</v>
      </c>
      <c r="AL47" s="44" t="e">
        <f>IF(H47&lt;&gt;INDEX('BMP Records'!H:H, MATCH($A47, 'BMP Records'!$A:$A, 0)), 1, 0)</f>
        <v>#N/A</v>
      </c>
      <c r="AM47" s="44" t="e">
        <f>IF(I47&lt;&gt;INDEX('BMP Records'!I:I, MATCH($A47, 'BMP Records'!$A:$A, 0)), 1, 0)</f>
        <v>#N/A</v>
      </c>
      <c r="AN47" s="44" t="e">
        <f>IF(J47&lt;&gt;INDEX('BMP Records'!J:J, MATCH($A47, 'BMP Records'!$A:$A, 0)), 1, 0)</f>
        <v>#N/A</v>
      </c>
      <c r="AO47" s="44" t="e">
        <f>IF(K47&lt;&gt;INDEX('BMP Records'!K:K, MATCH($A47, 'BMP Records'!$A:$A, 0)), 1, 0)</f>
        <v>#N/A</v>
      </c>
      <c r="AP47" s="44" t="e">
        <f>IF(L47&lt;&gt;INDEX('BMP Records'!L:L, MATCH($A47, 'BMP Records'!$A:$A, 0)), 1, 0)</f>
        <v>#N/A</v>
      </c>
      <c r="AQ47" s="44" t="e">
        <f>IF(M47&lt;&gt;INDEX('BMP Records'!M:M, MATCH($A47, 'BMP Records'!$A:$A, 0)), 1, 0)</f>
        <v>#N/A</v>
      </c>
      <c r="AR47" s="44" t="e">
        <f>IF(N47&lt;&gt;INDEX('BMP Records'!N:N, MATCH($A47, 'BMP Records'!$A:$A, 0)), 1, 0)</f>
        <v>#N/A</v>
      </c>
      <c r="AS47" s="44" t="e">
        <f>IF(O47&lt;&gt;INDEX('BMP Records'!O:O, MATCH($A47, 'BMP Records'!$A:$A, 0)), 1, 0)</f>
        <v>#N/A</v>
      </c>
      <c r="AT47" s="44" t="e">
        <f>IF(P47&lt;&gt;INDEX('BMP Records'!P:P, MATCH($A47, 'BMP Records'!$A:$A, 0)), 1, 0)</f>
        <v>#N/A</v>
      </c>
      <c r="AU47" s="44" t="e">
        <f>IF(Q47&lt;&gt;INDEX('BMP Records'!Q:Q, MATCH($A47, 'BMP Records'!$A:$A, 0)), 1, 0)</f>
        <v>#N/A</v>
      </c>
      <c r="AV47" s="44" t="e">
        <f>IF(R47&lt;&gt;INDEX('BMP Records'!R:R, MATCH($A47, 'BMP Records'!$A:$A, 0)), 1, 0)</f>
        <v>#N/A</v>
      </c>
      <c r="AW47" s="44" t="e">
        <f>IF(S47&lt;&gt;INDEX('BMP Records'!S:S, MATCH($A47, 'BMP Records'!$A:$A, 0)), 1, 0)</f>
        <v>#N/A</v>
      </c>
      <c r="AX47" s="44" t="e">
        <f>IF(T47&lt;&gt;INDEX('BMP Records'!T:T, MATCH($A47, 'BMP Records'!$A:$A, 0)), 1, 0)</f>
        <v>#N/A</v>
      </c>
      <c r="AY47" s="44" t="e">
        <f>IF(U47&lt;&gt;INDEX('BMP Records'!U:U, MATCH($A47, 'BMP Records'!$A:$A, 0)), 1, 0)</f>
        <v>#N/A</v>
      </c>
      <c r="AZ47" s="44" t="e">
        <f>IF(V47&lt;&gt;INDEX('BMP Records'!V:V, MATCH($A47, 'BMP Records'!$A:$A, 0)), 1, 0)</f>
        <v>#N/A</v>
      </c>
      <c r="BA47" s="44" t="e">
        <f>IF(W47&lt;&gt;INDEX('BMP Records'!W:W, MATCH($A47, 'BMP Records'!$A:$A, 0)), 1, 0)</f>
        <v>#N/A</v>
      </c>
      <c r="BB47" s="44" t="e">
        <f>IF(X47&lt;&gt;INDEX('BMP Records'!X:X, MATCH($A47, 'BMP Records'!$A:$A, 0)), 1, 0)</f>
        <v>#N/A</v>
      </c>
      <c r="BC47" s="44" t="e">
        <f>IF(Y47&lt;&gt;INDEX('BMP Records'!Y:Y, MATCH($A47, 'BMP Records'!$A:$A, 0)), 1, 0)</f>
        <v>#N/A</v>
      </c>
      <c r="BD47" s="44" t="e">
        <f>IF(Z47&lt;&gt;INDEX('BMP Records'!Z:Z, MATCH($A47, 'BMP Records'!$A:$A, 0)), 1, 0)</f>
        <v>#N/A</v>
      </c>
      <c r="BE47" s="44" t="e">
        <f>IF(AA47&lt;&gt;INDEX('BMP Records'!AA:AA, MATCH($A47, 'BMP Records'!$A:$A, 0)), 1, 0)</f>
        <v>#N/A</v>
      </c>
      <c r="BF47" s="44" t="e">
        <f>IF(AB47&lt;&gt;INDEX('BMP Records'!AB:AB, MATCH($A47, 'BMP Records'!$A:$A, 0)), 1, 0)</f>
        <v>#N/A</v>
      </c>
      <c r="BG47" s="44" t="e">
        <f>IF(AC47&lt;&gt;INDEX('BMP Records'!AC:AC, MATCH($A47, 'BMP Records'!$A:$A, 0)), 1, 0)</f>
        <v>#N/A</v>
      </c>
      <c r="BH47" s="62" t="e">
        <f>IF(AD47&lt;&gt;INDEX('BMP Records'!AD:AD, MATCH($A47, 'BMP Records'!$A:$A, 0)), 1, 0)</f>
        <v>#N/A</v>
      </c>
      <c r="BI47" s="44" t="e">
        <f>IF(AE47&lt;&gt;INDEX('BMP Records'!AE:AE, MATCH($A47, 'BMP Records'!$A:$A, 0)), 1, 0)</f>
        <v>#N/A</v>
      </c>
      <c r="BJ47" s="62" t="e">
        <f>SUM(Table124[[#This Row],[Comments]:[Comments32]])</f>
        <v>#N/A</v>
      </c>
    </row>
    <row r="48" spans="2:62" x14ac:dyDescent="0.55000000000000004">
      <c r="B48" s="16"/>
      <c r="C48" s="40"/>
      <c r="D48" s="39"/>
      <c r="G48" s="16"/>
      <c r="J48" s="15" t="s">
        <v>173</v>
      </c>
      <c r="S48" s="63"/>
      <c r="T48" s="87"/>
      <c r="U48" s="63"/>
      <c r="V48" s="43"/>
      <c r="W48" s="64"/>
      <c r="X48" s="87"/>
      <c r="Y48" s="63"/>
      <c r="Z48" s="64"/>
      <c r="AA48" s="65"/>
      <c r="AB48" s="63"/>
      <c r="AC48" s="63"/>
      <c r="AD48" s="63"/>
      <c r="AE48" s="88"/>
      <c r="AF48" s="44" t="e">
        <f>IF(B48&lt;&gt;INDEX('BMP Records'!B:B, MATCH($A48, 'BMP Records'!$A:$A, 0)), 1, 0)</f>
        <v>#N/A</v>
      </c>
      <c r="AG48" s="44" t="e">
        <f>IF(C48&lt;&gt;INDEX('BMP Records'!C:C, MATCH($A48, 'BMP Records'!$A:$A, 0)), 1, 0)</f>
        <v>#N/A</v>
      </c>
      <c r="AH48" s="44" t="e">
        <f>IF(D48&lt;&gt;INDEX('BMP Records'!D:D, MATCH($A48, 'BMP Records'!$A:$A, 0)), 1, 0)</f>
        <v>#N/A</v>
      </c>
      <c r="AI48" s="44" t="e">
        <f>IF(E48&lt;&gt;INDEX('BMP Records'!E:E, MATCH($A48, 'BMP Records'!$A:$A, 0)), 1, 0)</f>
        <v>#N/A</v>
      </c>
      <c r="AJ48" s="44" t="e">
        <f>IF(F48&lt;&gt;INDEX('BMP Records'!F:F, MATCH($A48, 'BMP Records'!$A:$A, 0)), 1, 0)</f>
        <v>#N/A</v>
      </c>
      <c r="AK48" s="44" t="e">
        <f>IF(G48&lt;&gt;INDEX('BMP Records'!G:G, MATCH($A48, 'BMP Records'!$A:$A, 0)), 1, 0)</f>
        <v>#N/A</v>
      </c>
      <c r="AL48" s="44" t="e">
        <f>IF(H48&lt;&gt;INDEX('BMP Records'!H:H, MATCH($A48, 'BMP Records'!$A:$A, 0)), 1, 0)</f>
        <v>#N/A</v>
      </c>
      <c r="AM48" s="44" t="e">
        <f>IF(I48&lt;&gt;INDEX('BMP Records'!I:I, MATCH($A48, 'BMP Records'!$A:$A, 0)), 1, 0)</f>
        <v>#N/A</v>
      </c>
      <c r="AN48" s="44" t="e">
        <f>IF(J48&lt;&gt;INDEX('BMP Records'!J:J, MATCH($A48, 'BMP Records'!$A:$A, 0)), 1, 0)</f>
        <v>#N/A</v>
      </c>
      <c r="AO48" s="44" t="e">
        <f>IF(K48&lt;&gt;INDEX('BMP Records'!K:K, MATCH($A48, 'BMP Records'!$A:$A, 0)), 1, 0)</f>
        <v>#N/A</v>
      </c>
      <c r="AP48" s="44" t="e">
        <f>IF(L48&lt;&gt;INDEX('BMP Records'!L:L, MATCH($A48, 'BMP Records'!$A:$A, 0)), 1, 0)</f>
        <v>#N/A</v>
      </c>
      <c r="AQ48" s="44" t="e">
        <f>IF(M48&lt;&gt;INDEX('BMP Records'!M:M, MATCH($A48, 'BMP Records'!$A:$A, 0)), 1, 0)</f>
        <v>#N/A</v>
      </c>
      <c r="AR48" s="44" t="e">
        <f>IF(N48&lt;&gt;INDEX('BMP Records'!N:N, MATCH($A48, 'BMP Records'!$A:$A, 0)), 1, 0)</f>
        <v>#N/A</v>
      </c>
      <c r="AS48" s="44" t="e">
        <f>IF(O48&lt;&gt;INDEX('BMP Records'!O:O, MATCH($A48, 'BMP Records'!$A:$A, 0)), 1, 0)</f>
        <v>#N/A</v>
      </c>
      <c r="AT48" s="44" t="e">
        <f>IF(P48&lt;&gt;INDEX('BMP Records'!P:P, MATCH($A48, 'BMP Records'!$A:$A, 0)), 1, 0)</f>
        <v>#N/A</v>
      </c>
      <c r="AU48" s="44" t="e">
        <f>IF(Q48&lt;&gt;INDEX('BMP Records'!Q:Q, MATCH($A48, 'BMP Records'!$A:$A, 0)), 1, 0)</f>
        <v>#N/A</v>
      </c>
      <c r="AV48" s="44" t="e">
        <f>IF(R48&lt;&gt;INDEX('BMP Records'!R:R, MATCH($A48, 'BMP Records'!$A:$A, 0)), 1, 0)</f>
        <v>#N/A</v>
      </c>
      <c r="AW48" s="44" t="e">
        <f>IF(S48&lt;&gt;INDEX('BMP Records'!S:S, MATCH($A48, 'BMP Records'!$A:$A, 0)), 1, 0)</f>
        <v>#N/A</v>
      </c>
      <c r="AX48" s="44" t="e">
        <f>IF(T48&lt;&gt;INDEX('BMP Records'!T:T, MATCH($A48, 'BMP Records'!$A:$A, 0)), 1, 0)</f>
        <v>#N/A</v>
      </c>
      <c r="AY48" s="44" t="e">
        <f>IF(U48&lt;&gt;INDEX('BMP Records'!U:U, MATCH($A48, 'BMP Records'!$A:$A, 0)), 1, 0)</f>
        <v>#N/A</v>
      </c>
      <c r="AZ48" s="44" t="e">
        <f>IF(V48&lt;&gt;INDEX('BMP Records'!V:V, MATCH($A48, 'BMP Records'!$A:$A, 0)), 1, 0)</f>
        <v>#N/A</v>
      </c>
      <c r="BA48" s="44" t="e">
        <f>IF(W48&lt;&gt;INDEX('BMP Records'!W:W, MATCH($A48, 'BMP Records'!$A:$A, 0)), 1, 0)</f>
        <v>#N/A</v>
      </c>
      <c r="BB48" s="44" t="e">
        <f>IF(X48&lt;&gt;INDEX('BMP Records'!X:X, MATCH($A48, 'BMP Records'!$A:$A, 0)), 1, 0)</f>
        <v>#N/A</v>
      </c>
      <c r="BC48" s="44" t="e">
        <f>IF(Y48&lt;&gt;INDEX('BMP Records'!Y:Y, MATCH($A48, 'BMP Records'!$A:$A, 0)), 1, 0)</f>
        <v>#N/A</v>
      </c>
      <c r="BD48" s="44" t="e">
        <f>IF(Z48&lt;&gt;INDEX('BMP Records'!Z:Z, MATCH($A48, 'BMP Records'!$A:$A, 0)), 1, 0)</f>
        <v>#N/A</v>
      </c>
      <c r="BE48" s="44" t="e">
        <f>IF(AA48&lt;&gt;INDEX('BMP Records'!AA:AA, MATCH($A48, 'BMP Records'!$A:$A, 0)), 1, 0)</f>
        <v>#N/A</v>
      </c>
      <c r="BF48" s="44" t="e">
        <f>IF(AB48&lt;&gt;INDEX('BMP Records'!AB:AB, MATCH($A48, 'BMP Records'!$A:$A, 0)), 1, 0)</f>
        <v>#N/A</v>
      </c>
      <c r="BG48" s="44" t="e">
        <f>IF(AC48&lt;&gt;INDEX('BMP Records'!AC:AC, MATCH($A48, 'BMP Records'!$A:$A, 0)), 1, 0)</f>
        <v>#N/A</v>
      </c>
      <c r="BH48" s="62" t="e">
        <f>IF(AD48&lt;&gt;INDEX('BMP Records'!AD:AD, MATCH($A48, 'BMP Records'!$A:$A, 0)), 1, 0)</f>
        <v>#N/A</v>
      </c>
      <c r="BI48" s="44" t="e">
        <f>IF(AE48&lt;&gt;INDEX('BMP Records'!AE:AE, MATCH($A48, 'BMP Records'!$A:$A, 0)), 1, 0)</f>
        <v>#N/A</v>
      </c>
      <c r="BJ48" s="62" t="e">
        <f>SUM(Table124[[#This Row],[Comments]:[Comments32]])</f>
        <v>#N/A</v>
      </c>
    </row>
    <row r="49" spans="2:62" x14ac:dyDescent="0.55000000000000004">
      <c r="B49" s="16"/>
      <c r="C49" s="40"/>
      <c r="D49" s="39"/>
      <c r="G49" s="16"/>
      <c r="J49" s="15" t="s">
        <v>173</v>
      </c>
      <c r="S49" s="63"/>
      <c r="T49" s="87"/>
      <c r="U49" s="63"/>
      <c r="V49" s="43"/>
      <c r="W49" s="64"/>
      <c r="X49" s="87"/>
      <c r="Y49" s="63"/>
      <c r="Z49" s="64"/>
      <c r="AA49" s="65"/>
      <c r="AB49" s="63"/>
      <c r="AC49" s="63"/>
      <c r="AD49" s="63"/>
      <c r="AE49" s="88"/>
      <c r="AF49" s="44" t="e">
        <f>IF(B49&lt;&gt;INDEX('BMP Records'!B:B, MATCH($A49, 'BMP Records'!$A:$A, 0)), 1, 0)</f>
        <v>#N/A</v>
      </c>
      <c r="AG49" s="44" t="e">
        <f>IF(C49&lt;&gt;INDEX('BMP Records'!C:C, MATCH($A49, 'BMP Records'!$A:$A, 0)), 1, 0)</f>
        <v>#N/A</v>
      </c>
      <c r="AH49" s="44" t="e">
        <f>IF(D49&lt;&gt;INDEX('BMP Records'!D:D, MATCH($A49, 'BMP Records'!$A:$A, 0)), 1, 0)</f>
        <v>#N/A</v>
      </c>
      <c r="AI49" s="44" t="e">
        <f>IF(E49&lt;&gt;INDEX('BMP Records'!E:E, MATCH($A49, 'BMP Records'!$A:$A, 0)), 1, 0)</f>
        <v>#N/A</v>
      </c>
      <c r="AJ49" s="44" t="e">
        <f>IF(F49&lt;&gt;INDEX('BMP Records'!F:F, MATCH($A49, 'BMP Records'!$A:$A, 0)), 1, 0)</f>
        <v>#N/A</v>
      </c>
      <c r="AK49" s="44" t="e">
        <f>IF(G49&lt;&gt;INDEX('BMP Records'!G:G, MATCH($A49, 'BMP Records'!$A:$A, 0)), 1, 0)</f>
        <v>#N/A</v>
      </c>
      <c r="AL49" s="44" t="e">
        <f>IF(H49&lt;&gt;INDEX('BMP Records'!H:H, MATCH($A49, 'BMP Records'!$A:$A, 0)), 1, 0)</f>
        <v>#N/A</v>
      </c>
      <c r="AM49" s="44" t="e">
        <f>IF(I49&lt;&gt;INDEX('BMP Records'!I:I, MATCH($A49, 'BMP Records'!$A:$A, 0)), 1, 0)</f>
        <v>#N/A</v>
      </c>
      <c r="AN49" s="44" t="e">
        <f>IF(J49&lt;&gt;INDEX('BMP Records'!J:J, MATCH($A49, 'BMP Records'!$A:$A, 0)), 1, 0)</f>
        <v>#N/A</v>
      </c>
      <c r="AO49" s="44" t="e">
        <f>IF(K49&lt;&gt;INDEX('BMP Records'!K:K, MATCH($A49, 'BMP Records'!$A:$A, 0)), 1, 0)</f>
        <v>#N/A</v>
      </c>
      <c r="AP49" s="44" t="e">
        <f>IF(L49&lt;&gt;INDEX('BMP Records'!L:L, MATCH($A49, 'BMP Records'!$A:$A, 0)), 1, 0)</f>
        <v>#N/A</v>
      </c>
      <c r="AQ49" s="44" t="e">
        <f>IF(M49&lt;&gt;INDEX('BMP Records'!M:M, MATCH($A49, 'BMP Records'!$A:$A, 0)), 1, 0)</f>
        <v>#N/A</v>
      </c>
      <c r="AR49" s="44" t="e">
        <f>IF(N49&lt;&gt;INDEX('BMP Records'!N:N, MATCH($A49, 'BMP Records'!$A:$A, 0)), 1, 0)</f>
        <v>#N/A</v>
      </c>
      <c r="AS49" s="44" t="e">
        <f>IF(O49&lt;&gt;INDEX('BMP Records'!O:O, MATCH($A49, 'BMP Records'!$A:$A, 0)), 1, 0)</f>
        <v>#N/A</v>
      </c>
      <c r="AT49" s="44" t="e">
        <f>IF(P49&lt;&gt;INDEX('BMP Records'!P:P, MATCH($A49, 'BMP Records'!$A:$A, 0)), 1, 0)</f>
        <v>#N/A</v>
      </c>
      <c r="AU49" s="44" t="e">
        <f>IF(Q49&lt;&gt;INDEX('BMP Records'!Q:Q, MATCH($A49, 'BMP Records'!$A:$A, 0)), 1, 0)</f>
        <v>#N/A</v>
      </c>
      <c r="AV49" s="44" t="e">
        <f>IF(R49&lt;&gt;INDEX('BMP Records'!R:R, MATCH($A49, 'BMP Records'!$A:$A, 0)), 1, 0)</f>
        <v>#N/A</v>
      </c>
      <c r="AW49" s="44" t="e">
        <f>IF(S49&lt;&gt;INDEX('BMP Records'!S:S, MATCH($A49, 'BMP Records'!$A:$A, 0)), 1, 0)</f>
        <v>#N/A</v>
      </c>
      <c r="AX49" s="44" t="e">
        <f>IF(T49&lt;&gt;INDEX('BMP Records'!T:T, MATCH($A49, 'BMP Records'!$A:$A, 0)), 1, 0)</f>
        <v>#N/A</v>
      </c>
      <c r="AY49" s="44" t="e">
        <f>IF(U49&lt;&gt;INDEX('BMP Records'!U:U, MATCH($A49, 'BMP Records'!$A:$A, 0)), 1, 0)</f>
        <v>#N/A</v>
      </c>
      <c r="AZ49" s="44" t="e">
        <f>IF(V49&lt;&gt;INDEX('BMP Records'!V:V, MATCH($A49, 'BMP Records'!$A:$A, 0)), 1, 0)</f>
        <v>#N/A</v>
      </c>
      <c r="BA49" s="44" t="e">
        <f>IF(W49&lt;&gt;INDEX('BMP Records'!W:W, MATCH($A49, 'BMP Records'!$A:$A, 0)), 1, 0)</f>
        <v>#N/A</v>
      </c>
      <c r="BB49" s="44" t="e">
        <f>IF(X49&lt;&gt;INDEX('BMP Records'!X:X, MATCH($A49, 'BMP Records'!$A:$A, 0)), 1, 0)</f>
        <v>#N/A</v>
      </c>
      <c r="BC49" s="44" t="e">
        <f>IF(Y49&lt;&gt;INDEX('BMP Records'!Y:Y, MATCH($A49, 'BMP Records'!$A:$A, 0)), 1, 0)</f>
        <v>#N/A</v>
      </c>
      <c r="BD49" s="44" t="e">
        <f>IF(Z49&lt;&gt;INDEX('BMP Records'!Z:Z, MATCH($A49, 'BMP Records'!$A:$A, 0)), 1, 0)</f>
        <v>#N/A</v>
      </c>
      <c r="BE49" s="44" t="e">
        <f>IF(AA49&lt;&gt;INDEX('BMP Records'!AA:AA, MATCH($A49, 'BMP Records'!$A:$A, 0)), 1, 0)</f>
        <v>#N/A</v>
      </c>
      <c r="BF49" s="44" t="e">
        <f>IF(AB49&lt;&gt;INDEX('BMP Records'!AB:AB, MATCH($A49, 'BMP Records'!$A:$A, 0)), 1, 0)</f>
        <v>#N/A</v>
      </c>
      <c r="BG49" s="44" t="e">
        <f>IF(AC49&lt;&gt;INDEX('BMP Records'!AC:AC, MATCH($A49, 'BMP Records'!$A:$A, 0)), 1, 0)</f>
        <v>#N/A</v>
      </c>
      <c r="BH49" s="62" t="e">
        <f>IF(AD49&lt;&gt;INDEX('BMP Records'!AD:AD, MATCH($A49, 'BMP Records'!$A:$A, 0)), 1, 0)</f>
        <v>#N/A</v>
      </c>
      <c r="BI49" s="44" t="e">
        <f>IF(AE49&lt;&gt;INDEX('BMP Records'!AE:AE, MATCH($A49, 'BMP Records'!$A:$A, 0)), 1, 0)</f>
        <v>#N/A</v>
      </c>
      <c r="BJ49" s="62" t="e">
        <f>SUM(Table124[[#This Row],[Comments]:[Comments32]])</f>
        <v>#N/A</v>
      </c>
    </row>
    <row r="50" spans="2:62" x14ac:dyDescent="0.55000000000000004">
      <c r="B50" s="16"/>
      <c r="C50" s="40"/>
      <c r="D50" s="39"/>
      <c r="G50" s="16"/>
      <c r="J50" s="15" t="s">
        <v>173</v>
      </c>
      <c r="S50" s="63"/>
      <c r="T50" s="87"/>
      <c r="U50" s="63"/>
      <c r="V50" s="43"/>
      <c r="W50" s="64"/>
      <c r="X50" s="87"/>
      <c r="Y50" s="63"/>
      <c r="Z50" s="64"/>
      <c r="AA50" s="65"/>
      <c r="AB50" s="63"/>
      <c r="AC50" s="63"/>
      <c r="AD50" s="63"/>
      <c r="AE50" s="88"/>
      <c r="AF50" s="44" t="e">
        <f>IF(B50&lt;&gt;INDEX('BMP Records'!B:B, MATCH($A50, 'BMP Records'!$A:$A, 0)), 1, 0)</f>
        <v>#N/A</v>
      </c>
      <c r="AG50" s="44" t="e">
        <f>IF(C50&lt;&gt;INDEX('BMP Records'!C:C, MATCH($A50, 'BMP Records'!$A:$A, 0)), 1, 0)</f>
        <v>#N/A</v>
      </c>
      <c r="AH50" s="44" t="e">
        <f>IF(D50&lt;&gt;INDEX('BMP Records'!D:D, MATCH($A50, 'BMP Records'!$A:$A, 0)), 1, 0)</f>
        <v>#N/A</v>
      </c>
      <c r="AI50" s="44" t="e">
        <f>IF(E50&lt;&gt;INDEX('BMP Records'!E:E, MATCH($A50, 'BMP Records'!$A:$A, 0)), 1, 0)</f>
        <v>#N/A</v>
      </c>
      <c r="AJ50" s="44" t="e">
        <f>IF(F50&lt;&gt;INDEX('BMP Records'!F:F, MATCH($A50, 'BMP Records'!$A:$A, 0)), 1, 0)</f>
        <v>#N/A</v>
      </c>
      <c r="AK50" s="44" t="e">
        <f>IF(G50&lt;&gt;INDEX('BMP Records'!G:G, MATCH($A50, 'BMP Records'!$A:$A, 0)), 1, 0)</f>
        <v>#N/A</v>
      </c>
      <c r="AL50" s="44" t="e">
        <f>IF(H50&lt;&gt;INDEX('BMP Records'!H:H, MATCH($A50, 'BMP Records'!$A:$A, 0)), 1, 0)</f>
        <v>#N/A</v>
      </c>
      <c r="AM50" s="44" t="e">
        <f>IF(I50&lt;&gt;INDEX('BMP Records'!I:I, MATCH($A50, 'BMP Records'!$A:$A, 0)), 1, 0)</f>
        <v>#N/A</v>
      </c>
      <c r="AN50" s="44" t="e">
        <f>IF(J50&lt;&gt;INDEX('BMP Records'!J:J, MATCH($A50, 'BMP Records'!$A:$A, 0)), 1, 0)</f>
        <v>#N/A</v>
      </c>
      <c r="AO50" s="44" t="e">
        <f>IF(K50&lt;&gt;INDEX('BMP Records'!K:K, MATCH($A50, 'BMP Records'!$A:$A, 0)), 1, 0)</f>
        <v>#N/A</v>
      </c>
      <c r="AP50" s="44" t="e">
        <f>IF(L50&lt;&gt;INDEX('BMP Records'!L:L, MATCH($A50, 'BMP Records'!$A:$A, 0)), 1, 0)</f>
        <v>#N/A</v>
      </c>
      <c r="AQ50" s="44" t="e">
        <f>IF(M50&lt;&gt;INDEX('BMP Records'!M:M, MATCH($A50, 'BMP Records'!$A:$A, 0)), 1, 0)</f>
        <v>#N/A</v>
      </c>
      <c r="AR50" s="44" t="e">
        <f>IF(N50&lt;&gt;INDEX('BMP Records'!N:N, MATCH($A50, 'BMP Records'!$A:$A, 0)), 1, 0)</f>
        <v>#N/A</v>
      </c>
      <c r="AS50" s="44" t="e">
        <f>IF(O50&lt;&gt;INDEX('BMP Records'!O:O, MATCH($A50, 'BMP Records'!$A:$A, 0)), 1, 0)</f>
        <v>#N/A</v>
      </c>
      <c r="AT50" s="44" t="e">
        <f>IF(P50&lt;&gt;INDEX('BMP Records'!P:P, MATCH($A50, 'BMP Records'!$A:$A, 0)), 1, 0)</f>
        <v>#N/A</v>
      </c>
      <c r="AU50" s="44" t="e">
        <f>IF(Q50&lt;&gt;INDEX('BMP Records'!Q:Q, MATCH($A50, 'BMP Records'!$A:$A, 0)), 1, 0)</f>
        <v>#N/A</v>
      </c>
      <c r="AV50" s="44" t="e">
        <f>IF(R50&lt;&gt;INDEX('BMP Records'!R:R, MATCH($A50, 'BMP Records'!$A:$A, 0)), 1, 0)</f>
        <v>#N/A</v>
      </c>
      <c r="AW50" s="44" t="e">
        <f>IF(S50&lt;&gt;INDEX('BMP Records'!S:S, MATCH($A50, 'BMP Records'!$A:$A, 0)), 1, 0)</f>
        <v>#N/A</v>
      </c>
      <c r="AX50" s="44" t="e">
        <f>IF(T50&lt;&gt;INDEX('BMP Records'!T:T, MATCH($A50, 'BMP Records'!$A:$A, 0)), 1, 0)</f>
        <v>#N/A</v>
      </c>
      <c r="AY50" s="44" t="e">
        <f>IF(U50&lt;&gt;INDEX('BMP Records'!U:U, MATCH($A50, 'BMP Records'!$A:$A, 0)), 1, 0)</f>
        <v>#N/A</v>
      </c>
      <c r="AZ50" s="44" t="e">
        <f>IF(V50&lt;&gt;INDEX('BMP Records'!V:V, MATCH($A50, 'BMP Records'!$A:$A, 0)), 1, 0)</f>
        <v>#N/A</v>
      </c>
      <c r="BA50" s="44" t="e">
        <f>IF(W50&lt;&gt;INDEX('BMP Records'!W:W, MATCH($A50, 'BMP Records'!$A:$A, 0)), 1, 0)</f>
        <v>#N/A</v>
      </c>
      <c r="BB50" s="44" t="e">
        <f>IF(X50&lt;&gt;INDEX('BMP Records'!X:X, MATCH($A50, 'BMP Records'!$A:$A, 0)), 1, 0)</f>
        <v>#N/A</v>
      </c>
      <c r="BC50" s="44" t="e">
        <f>IF(Y50&lt;&gt;INDEX('BMP Records'!Y:Y, MATCH($A50, 'BMP Records'!$A:$A, 0)), 1, 0)</f>
        <v>#N/A</v>
      </c>
      <c r="BD50" s="44" t="e">
        <f>IF(Z50&lt;&gt;INDEX('BMP Records'!Z:Z, MATCH($A50, 'BMP Records'!$A:$A, 0)), 1, 0)</f>
        <v>#N/A</v>
      </c>
      <c r="BE50" s="44" t="e">
        <f>IF(AA50&lt;&gt;INDEX('BMP Records'!AA:AA, MATCH($A50, 'BMP Records'!$A:$A, 0)), 1, 0)</f>
        <v>#N/A</v>
      </c>
      <c r="BF50" s="44" t="e">
        <f>IF(AB50&lt;&gt;INDEX('BMP Records'!AB:AB, MATCH($A50, 'BMP Records'!$A:$A, 0)), 1, 0)</f>
        <v>#N/A</v>
      </c>
      <c r="BG50" s="44" t="e">
        <f>IF(AC50&lt;&gt;INDEX('BMP Records'!AC:AC, MATCH($A50, 'BMP Records'!$A:$A, 0)), 1, 0)</f>
        <v>#N/A</v>
      </c>
      <c r="BH50" s="62" t="e">
        <f>IF(AD50&lt;&gt;INDEX('BMP Records'!AD:AD, MATCH($A50, 'BMP Records'!$A:$A, 0)), 1, 0)</f>
        <v>#N/A</v>
      </c>
      <c r="BI50" s="44" t="e">
        <f>IF(AE50&lt;&gt;INDEX('BMP Records'!AE:AE, MATCH($A50, 'BMP Records'!$A:$A, 0)), 1, 0)</f>
        <v>#N/A</v>
      </c>
      <c r="BJ50" s="62" t="e">
        <f>SUM(Table124[[#This Row],[Comments]:[Comments32]])</f>
        <v>#N/A</v>
      </c>
    </row>
    <row r="51" spans="2:62" x14ac:dyDescent="0.55000000000000004">
      <c r="B51" s="16"/>
      <c r="C51" s="40"/>
      <c r="D51" s="39"/>
      <c r="G51" s="16"/>
      <c r="J51" s="15" t="s">
        <v>173</v>
      </c>
      <c r="S51" s="63"/>
      <c r="T51" s="87"/>
      <c r="U51" s="63"/>
      <c r="V51" s="43"/>
      <c r="W51" s="64"/>
      <c r="X51" s="87"/>
      <c r="Y51" s="63"/>
      <c r="Z51" s="64"/>
      <c r="AA51" s="65"/>
      <c r="AB51" s="63"/>
      <c r="AC51" s="63"/>
      <c r="AD51" s="63"/>
      <c r="AE51" s="88"/>
      <c r="AF51" s="44" t="e">
        <f>IF(B51&lt;&gt;INDEX('BMP Records'!B:B, MATCH($A51, 'BMP Records'!$A:$A, 0)), 1, 0)</f>
        <v>#N/A</v>
      </c>
      <c r="AG51" s="44" t="e">
        <f>IF(C51&lt;&gt;INDEX('BMP Records'!C:C, MATCH($A51, 'BMP Records'!$A:$A, 0)), 1, 0)</f>
        <v>#N/A</v>
      </c>
      <c r="AH51" s="44" t="e">
        <f>IF(D51&lt;&gt;INDEX('BMP Records'!D:D, MATCH($A51, 'BMP Records'!$A:$A, 0)), 1, 0)</f>
        <v>#N/A</v>
      </c>
      <c r="AI51" s="44" t="e">
        <f>IF(E51&lt;&gt;INDEX('BMP Records'!E:E, MATCH($A51, 'BMP Records'!$A:$A, 0)), 1, 0)</f>
        <v>#N/A</v>
      </c>
      <c r="AJ51" s="44" t="e">
        <f>IF(F51&lt;&gt;INDEX('BMP Records'!F:F, MATCH($A51, 'BMP Records'!$A:$A, 0)), 1, 0)</f>
        <v>#N/A</v>
      </c>
      <c r="AK51" s="44" t="e">
        <f>IF(G51&lt;&gt;INDEX('BMP Records'!G:G, MATCH($A51, 'BMP Records'!$A:$A, 0)), 1, 0)</f>
        <v>#N/A</v>
      </c>
      <c r="AL51" s="44" t="e">
        <f>IF(H51&lt;&gt;INDEX('BMP Records'!H:H, MATCH($A51, 'BMP Records'!$A:$A, 0)), 1, 0)</f>
        <v>#N/A</v>
      </c>
      <c r="AM51" s="44" t="e">
        <f>IF(I51&lt;&gt;INDEX('BMP Records'!I:I, MATCH($A51, 'BMP Records'!$A:$A, 0)), 1, 0)</f>
        <v>#N/A</v>
      </c>
      <c r="AN51" s="44" t="e">
        <f>IF(J51&lt;&gt;INDEX('BMP Records'!J:J, MATCH($A51, 'BMP Records'!$A:$A, 0)), 1, 0)</f>
        <v>#N/A</v>
      </c>
      <c r="AO51" s="44" t="e">
        <f>IF(K51&lt;&gt;INDEX('BMP Records'!K:K, MATCH($A51, 'BMP Records'!$A:$A, 0)), 1, 0)</f>
        <v>#N/A</v>
      </c>
      <c r="AP51" s="44" t="e">
        <f>IF(L51&lt;&gt;INDEX('BMP Records'!L:L, MATCH($A51, 'BMP Records'!$A:$A, 0)), 1, 0)</f>
        <v>#N/A</v>
      </c>
      <c r="AQ51" s="44" t="e">
        <f>IF(M51&lt;&gt;INDEX('BMP Records'!M:M, MATCH($A51, 'BMP Records'!$A:$A, 0)), 1, 0)</f>
        <v>#N/A</v>
      </c>
      <c r="AR51" s="44" t="e">
        <f>IF(N51&lt;&gt;INDEX('BMP Records'!N:N, MATCH($A51, 'BMP Records'!$A:$A, 0)), 1, 0)</f>
        <v>#N/A</v>
      </c>
      <c r="AS51" s="44" t="e">
        <f>IF(O51&lt;&gt;INDEX('BMP Records'!O:O, MATCH($A51, 'BMP Records'!$A:$A, 0)), 1, 0)</f>
        <v>#N/A</v>
      </c>
      <c r="AT51" s="44" t="e">
        <f>IF(P51&lt;&gt;INDEX('BMP Records'!P:P, MATCH($A51, 'BMP Records'!$A:$A, 0)), 1, 0)</f>
        <v>#N/A</v>
      </c>
      <c r="AU51" s="44" t="e">
        <f>IF(Q51&lt;&gt;INDEX('BMP Records'!Q:Q, MATCH($A51, 'BMP Records'!$A:$A, 0)), 1, 0)</f>
        <v>#N/A</v>
      </c>
      <c r="AV51" s="44" t="e">
        <f>IF(R51&lt;&gt;INDEX('BMP Records'!R:R, MATCH($A51, 'BMP Records'!$A:$A, 0)), 1, 0)</f>
        <v>#N/A</v>
      </c>
      <c r="AW51" s="44" t="e">
        <f>IF(S51&lt;&gt;INDEX('BMP Records'!S:S, MATCH($A51, 'BMP Records'!$A:$A, 0)), 1, 0)</f>
        <v>#N/A</v>
      </c>
      <c r="AX51" s="44" t="e">
        <f>IF(T51&lt;&gt;INDEX('BMP Records'!T:T, MATCH($A51, 'BMP Records'!$A:$A, 0)), 1, 0)</f>
        <v>#N/A</v>
      </c>
      <c r="AY51" s="44" t="e">
        <f>IF(U51&lt;&gt;INDEX('BMP Records'!U:U, MATCH($A51, 'BMP Records'!$A:$A, 0)), 1, 0)</f>
        <v>#N/A</v>
      </c>
      <c r="AZ51" s="44" t="e">
        <f>IF(V51&lt;&gt;INDEX('BMP Records'!V:V, MATCH($A51, 'BMP Records'!$A:$A, 0)), 1, 0)</f>
        <v>#N/A</v>
      </c>
      <c r="BA51" s="44" t="e">
        <f>IF(W51&lt;&gt;INDEX('BMP Records'!W:W, MATCH($A51, 'BMP Records'!$A:$A, 0)), 1, 0)</f>
        <v>#N/A</v>
      </c>
      <c r="BB51" s="44" t="e">
        <f>IF(X51&lt;&gt;INDEX('BMP Records'!X:X, MATCH($A51, 'BMP Records'!$A:$A, 0)), 1, 0)</f>
        <v>#N/A</v>
      </c>
      <c r="BC51" s="44" t="e">
        <f>IF(Y51&lt;&gt;INDEX('BMP Records'!Y:Y, MATCH($A51, 'BMP Records'!$A:$A, 0)), 1, 0)</f>
        <v>#N/A</v>
      </c>
      <c r="BD51" s="44" t="e">
        <f>IF(Z51&lt;&gt;INDEX('BMP Records'!Z:Z, MATCH($A51, 'BMP Records'!$A:$A, 0)), 1, 0)</f>
        <v>#N/A</v>
      </c>
      <c r="BE51" s="44" t="e">
        <f>IF(AA51&lt;&gt;INDEX('BMP Records'!AA:AA, MATCH($A51, 'BMP Records'!$A:$A, 0)), 1, 0)</f>
        <v>#N/A</v>
      </c>
      <c r="BF51" s="44" t="e">
        <f>IF(AB51&lt;&gt;INDEX('BMP Records'!AB:AB, MATCH($A51, 'BMP Records'!$A:$A, 0)), 1, 0)</f>
        <v>#N/A</v>
      </c>
      <c r="BG51" s="44" t="e">
        <f>IF(AC51&lt;&gt;INDEX('BMP Records'!AC:AC, MATCH($A51, 'BMP Records'!$A:$A, 0)), 1, 0)</f>
        <v>#N/A</v>
      </c>
      <c r="BH51" s="62" t="e">
        <f>IF(AD51&lt;&gt;INDEX('BMP Records'!AD:AD, MATCH($A51, 'BMP Records'!$A:$A, 0)), 1, 0)</f>
        <v>#N/A</v>
      </c>
      <c r="BI51" s="44" t="e">
        <f>IF(AE51&lt;&gt;INDEX('BMP Records'!AE:AE, MATCH($A51, 'BMP Records'!$A:$A, 0)), 1, 0)</f>
        <v>#N/A</v>
      </c>
      <c r="BJ51" s="62" t="e">
        <f>SUM(Table124[[#This Row],[Comments]:[Comments32]])</f>
        <v>#N/A</v>
      </c>
    </row>
    <row r="52" spans="2:62" x14ac:dyDescent="0.55000000000000004">
      <c r="B52" s="16"/>
      <c r="C52" s="40"/>
      <c r="D52" s="39"/>
      <c r="G52" s="16"/>
      <c r="J52" s="15" t="s">
        <v>173</v>
      </c>
      <c r="S52" s="63"/>
      <c r="T52" s="87"/>
      <c r="U52" s="63"/>
      <c r="V52" s="43"/>
      <c r="W52" s="64"/>
      <c r="X52" s="87"/>
      <c r="Y52" s="63"/>
      <c r="Z52" s="64"/>
      <c r="AA52" s="65"/>
      <c r="AB52" s="63"/>
      <c r="AC52" s="63"/>
      <c r="AD52" s="63"/>
      <c r="AE52" s="88"/>
      <c r="AF52" s="44" t="e">
        <f>IF(B52&lt;&gt;INDEX('BMP Records'!B:B, MATCH($A52, 'BMP Records'!$A:$A, 0)), 1, 0)</f>
        <v>#N/A</v>
      </c>
      <c r="AG52" s="44" t="e">
        <f>IF(C52&lt;&gt;INDEX('BMP Records'!C:C, MATCH($A52, 'BMP Records'!$A:$A, 0)), 1, 0)</f>
        <v>#N/A</v>
      </c>
      <c r="AH52" s="44" t="e">
        <f>IF(D52&lt;&gt;INDEX('BMP Records'!D:D, MATCH($A52, 'BMP Records'!$A:$A, 0)), 1, 0)</f>
        <v>#N/A</v>
      </c>
      <c r="AI52" s="44" t="e">
        <f>IF(E52&lt;&gt;INDEX('BMP Records'!E:E, MATCH($A52, 'BMP Records'!$A:$A, 0)), 1, 0)</f>
        <v>#N/A</v>
      </c>
      <c r="AJ52" s="44" t="e">
        <f>IF(F52&lt;&gt;INDEX('BMP Records'!F:F, MATCH($A52, 'BMP Records'!$A:$A, 0)), 1, 0)</f>
        <v>#N/A</v>
      </c>
      <c r="AK52" s="44" t="e">
        <f>IF(G52&lt;&gt;INDEX('BMP Records'!G:G, MATCH($A52, 'BMP Records'!$A:$A, 0)), 1, 0)</f>
        <v>#N/A</v>
      </c>
      <c r="AL52" s="44" t="e">
        <f>IF(H52&lt;&gt;INDEX('BMP Records'!H:H, MATCH($A52, 'BMP Records'!$A:$A, 0)), 1, 0)</f>
        <v>#N/A</v>
      </c>
      <c r="AM52" s="44" t="e">
        <f>IF(I52&lt;&gt;INDEX('BMP Records'!I:I, MATCH($A52, 'BMP Records'!$A:$A, 0)), 1, 0)</f>
        <v>#N/A</v>
      </c>
      <c r="AN52" s="44" t="e">
        <f>IF(J52&lt;&gt;INDEX('BMP Records'!J:J, MATCH($A52, 'BMP Records'!$A:$A, 0)), 1, 0)</f>
        <v>#N/A</v>
      </c>
      <c r="AO52" s="44" t="e">
        <f>IF(K52&lt;&gt;INDEX('BMP Records'!K:K, MATCH($A52, 'BMP Records'!$A:$A, 0)), 1, 0)</f>
        <v>#N/A</v>
      </c>
      <c r="AP52" s="44" t="e">
        <f>IF(L52&lt;&gt;INDEX('BMP Records'!L:L, MATCH($A52, 'BMP Records'!$A:$A, 0)), 1, 0)</f>
        <v>#N/A</v>
      </c>
      <c r="AQ52" s="44" t="e">
        <f>IF(M52&lt;&gt;INDEX('BMP Records'!M:M, MATCH($A52, 'BMP Records'!$A:$A, 0)), 1, 0)</f>
        <v>#N/A</v>
      </c>
      <c r="AR52" s="44" t="e">
        <f>IF(N52&lt;&gt;INDEX('BMP Records'!N:N, MATCH($A52, 'BMP Records'!$A:$A, 0)), 1, 0)</f>
        <v>#N/A</v>
      </c>
      <c r="AS52" s="44" t="e">
        <f>IF(O52&lt;&gt;INDEX('BMP Records'!O:O, MATCH($A52, 'BMP Records'!$A:$A, 0)), 1, 0)</f>
        <v>#N/A</v>
      </c>
      <c r="AT52" s="44" t="e">
        <f>IF(P52&lt;&gt;INDEX('BMP Records'!P:P, MATCH($A52, 'BMP Records'!$A:$A, 0)), 1, 0)</f>
        <v>#N/A</v>
      </c>
      <c r="AU52" s="44" t="e">
        <f>IF(Q52&lt;&gt;INDEX('BMP Records'!Q:Q, MATCH($A52, 'BMP Records'!$A:$A, 0)), 1, 0)</f>
        <v>#N/A</v>
      </c>
      <c r="AV52" s="44" t="e">
        <f>IF(R52&lt;&gt;INDEX('BMP Records'!R:R, MATCH($A52, 'BMP Records'!$A:$A, 0)), 1, 0)</f>
        <v>#N/A</v>
      </c>
      <c r="AW52" s="44" t="e">
        <f>IF(S52&lt;&gt;INDEX('BMP Records'!S:S, MATCH($A52, 'BMP Records'!$A:$A, 0)), 1, 0)</f>
        <v>#N/A</v>
      </c>
      <c r="AX52" s="44" t="e">
        <f>IF(T52&lt;&gt;INDEX('BMP Records'!T:T, MATCH($A52, 'BMP Records'!$A:$A, 0)), 1, 0)</f>
        <v>#N/A</v>
      </c>
      <c r="AY52" s="44" t="e">
        <f>IF(U52&lt;&gt;INDEX('BMP Records'!U:U, MATCH($A52, 'BMP Records'!$A:$A, 0)), 1, 0)</f>
        <v>#N/A</v>
      </c>
      <c r="AZ52" s="44" t="e">
        <f>IF(V52&lt;&gt;INDEX('BMP Records'!V:V, MATCH($A52, 'BMP Records'!$A:$A, 0)), 1, 0)</f>
        <v>#N/A</v>
      </c>
      <c r="BA52" s="44" t="e">
        <f>IF(W52&lt;&gt;INDEX('BMP Records'!W:W, MATCH($A52, 'BMP Records'!$A:$A, 0)), 1, 0)</f>
        <v>#N/A</v>
      </c>
      <c r="BB52" s="44" t="e">
        <f>IF(X52&lt;&gt;INDEX('BMP Records'!X:X, MATCH($A52, 'BMP Records'!$A:$A, 0)), 1, 0)</f>
        <v>#N/A</v>
      </c>
      <c r="BC52" s="44" t="e">
        <f>IF(Y52&lt;&gt;INDEX('BMP Records'!Y:Y, MATCH($A52, 'BMP Records'!$A:$A, 0)), 1, 0)</f>
        <v>#N/A</v>
      </c>
      <c r="BD52" s="44" t="e">
        <f>IF(Z52&lt;&gt;INDEX('BMP Records'!Z:Z, MATCH($A52, 'BMP Records'!$A:$A, 0)), 1, 0)</f>
        <v>#N/A</v>
      </c>
      <c r="BE52" s="44" t="e">
        <f>IF(AA52&lt;&gt;INDEX('BMP Records'!AA:AA, MATCH($A52, 'BMP Records'!$A:$A, 0)), 1, 0)</f>
        <v>#N/A</v>
      </c>
      <c r="BF52" s="44" t="e">
        <f>IF(AB52&lt;&gt;INDEX('BMP Records'!AB:AB, MATCH($A52, 'BMP Records'!$A:$A, 0)), 1, 0)</f>
        <v>#N/A</v>
      </c>
      <c r="BG52" s="44" t="e">
        <f>IF(AC52&lt;&gt;INDEX('BMP Records'!AC:AC, MATCH($A52, 'BMP Records'!$A:$A, 0)), 1, 0)</f>
        <v>#N/A</v>
      </c>
      <c r="BH52" s="62" t="e">
        <f>IF(AD52&lt;&gt;INDEX('BMP Records'!AD:AD, MATCH($A52, 'BMP Records'!$A:$A, 0)), 1, 0)</f>
        <v>#N/A</v>
      </c>
      <c r="BI52" s="44" t="e">
        <f>IF(AE52&lt;&gt;INDEX('BMP Records'!AE:AE, MATCH($A52, 'BMP Records'!$A:$A, 0)), 1, 0)</f>
        <v>#N/A</v>
      </c>
      <c r="BJ52" s="62" t="e">
        <f>SUM(Table124[[#This Row],[Comments]:[Comments32]])</f>
        <v>#N/A</v>
      </c>
    </row>
    <row r="53" spans="2:62" x14ac:dyDescent="0.55000000000000004">
      <c r="B53" s="16"/>
      <c r="C53" s="40"/>
      <c r="D53" s="39"/>
      <c r="G53" s="16"/>
      <c r="J53" s="15" t="s">
        <v>173</v>
      </c>
      <c r="S53" s="63"/>
      <c r="T53" s="87"/>
      <c r="U53" s="63"/>
      <c r="V53" s="43"/>
      <c r="W53" s="64"/>
      <c r="X53" s="87"/>
      <c r="Y53" s="63"/>
      <c r="Z53" s="64"/>
      <c r="AA53" s="65"/>
      <c r="AB53" s="63"/>
      <c r="AC53" s="63"/>
      <c r="AD53" s="63"/>
      <c r="AE53" s="88"/>
      <c r="AF53" s="44" t="e">
        <f>IF(B53&lt;&gt;INDEX('BMP Records'!B:B, MATCH($A53, 'BMP Records'!$A:$A, 0)), 1, 0)</f>
        <v>#N/A</v>
      </c>
      <c r="AG53" s="44" t="e">
        <f>IF(C53&lt;&gt;INDEX('BMP Records'!C:C, MATCH($A53, 'BMP Records'!$A:$A, 0)), 1, 0)</f>
        <v>#N/A</v>
      </c>
      <c r="AH53" s="44" t="e">
        <f>IF(D53&lt;&gt;INDEX('BMP Records'!D:D, MATCH($A53, 'BMP Records'!$A:$A, 0)), 1, 0)</f>
        <v>#N/A</v>
      </c>
      <c r="AI53" s="44" t="e">
        <f>IF(E53&lt;&gt;INDEX('BMP Records'!E:E, MATCH($A53, 'BMP Records'!$A:$A, 0)), 1, 0)</f>
        <v>#N/A</v>
      </c>
      <c r="AJ53" s="44" t="e">
        <f>IF(F53&lt;&gt;INDEX('BMP Records'!F:F, MATCH($A53, 'BMP Records'!$A:$A, 0)), 1, 0)</f>
        <v>#N/A</v>
      </c>
      <c r="AK53" s="44" t="e">
        <f>IF(G53&lt;&gt;INDEX('BMP Records'!G:G, MATCH($A53, 'BMP Records'!$A:$A, 0)), 1, 0)</f>
        <v>#N/A</v>
      </c>
      <c r="AL53" s="44" t="e">
        <f>IF(H53&lt;&gt;INDEX('BMP Records'!H:H, MATCH($A53, 'BMP Records'!$A:$A, 0)), 1, 0)</f>
        <v>#N/A</v>
      </c>
      <c r="AM53" s="44" t="e">
        <f>IF(I53&lt;&gt;INDEX('BMP Records'!I:I, MATCH($A53, 'BMP Records'!$A:$A, 0)), 1, 0)</f>
        <v>#N/A</v>
      </c>
      <c r="AN53" s="44" t="e">
        <f>IF(J53&lt;&gt;INDEX('BMP Records'!J:J, MATCH($A53, 'BMP Records'!$A:$A, 0)), 1, 0)</f>
        <v>#N/A</v>
      </c>
      <c r="AO53" s="44" t="e">
        <f>IF(K53&lt;&gt;INDEX('BMP Records'!K:K, MATCH($A53, 'BMP Records'!$A:$A, 0)), 1, 0)</f>
        <v>#N/A</v>
      </c>
      <c r="AP53" s="44" t="e">
        <f>IF(L53&lt;&gt;INDEX('BMP Records'!L:L, MATCH($A53, 'BMP Records'!$A:$A, 0)), 1, 0)</f>
        <v>#N/A</v>
      </c>
      <c r="AQ53" s="44" t="e">
        <f>IF(M53&lt;&gt;INDEX('BMP Records'!M:M, MATCH($A53, 'BMP Records'!$A:$A, 0)), 1, 0)</f>
        <v>#N/A</v>
      </c>
      <c r="AR53" s="44" t="e">
        <f>IF(N53&lt;&gt;INDEX('BMP Records'!N:N, MATCH($A53, 'BMP Records'!$A:$A, 0)), 1, 0)</f>
        <v>#N/A</v>
      </c>
      <c r="AS53" s="44" t="e">
        <f>IF(O53&lt;&gt;INDEX('BMP Records'!O:O, MATCH($A53, 'BMP Records'!$A:$A, 0)), 1, 0)</f>
        <v>#N/A</v>
      </c>
      <c r="AT53" s="44" t="e">
        <f>IF(P53&lt;&gt;INDEX('BMP Records'!P:P, MATCH($A53, 'BMP Records'!$A:$A, 0)), 1, 0)</f>
        <v>#N/A</v>
      </c>
      <c r="AU53" s="44" t="e">
        <f>IF(Q53&lt;&gt;INDEX('BMP Records'!Q:Q, MATCH($A53, 'BMP Records'!$A:$A, 0)), 1, 0)</f>
        <v>#N/A</v>
      </c>
      <c r="AV53" s="44" t="e">
        <f>IF(R53&lt;&gt;INDEX('BMP Records'!R:R, MATCH($A53, 'BMP Records'!$A:$A, 0)), 1, 0)</f>
        <v>#N/A</v>
      </c>
      <c r="AW53" s="44" t="e">
        <f>IF(S53&lt;&gt;INDEX('BMP Records'!S:S, MATCH($A53, 'BMP Records'!$A:$A, 0)), 1, 0)</f>
        <v>#N/A</v>
      </c>
      <c r="AX53" s="44" t="e">
        <f>IF(T53&lt;&gt;INDEX('BMP Records'!T:T, MATCH($A53, 'BMP Records'!$A:$A, 0)), 1, 0)</f>
        <v>#N/A</v>
      </c>
      <c r="AY53" s="44" t="e">
        <f>IF(U53&lt;&gt;INDEX('BMP Records'!U:U, MATCH($A53, 'BMP Records'!$A:$A, 0)), 1, 0)</f>
        <v>#N/A</v>
      </c>
      <c r="AZ53" s="44" t="e">
        <f>IF(V53&lt;&gt;INDEX('BMP Records'!V:V, MATCH($A53, 'BMP Records'!$A:$A, 0)), 1, 0)</f>
        <v>#N/A</v>
      </c>
      <c r="BA53" s="44" t="e">
        <f>IF(W53&lt;&gt;INDEX('BMP Records'!W:W, MATCH($A53, 'BMP Records'!$A:$A, 0)), 1, 0)</f>
        <v>#N/A</v>
      </c>
      <c r="BB53" s="44" t="e">
        <f>IF(X53&lt;&gt;INDEX('BMP Records'!X:X, MATCH($A53, 'BMP Records'!$A:$A, 0)), 1, 0)</f>
        <v>#N/A</v>
      </c>
      <c r="BC53" s="44" t="e">
        <f>IF(Y53&lt;&gt;INDEX('BMP Records'!Y:Y, MATCH($A53, 'BMP Records'!$A:$A, 0)), 1, 0)</f>
        <v>#N/A</v>
      </c>
      <c r="BD53" s="44" t="e">
        <f>IF(Z53&lt;&gt;INDEX('BMP Records'!Z:Z, MATCH($A53, 'BMP Records'!$A:$A, 0)), 1, 0)</f>
        <v>#N/A</v>
      </c>
      <c r="BE53" s="44" t="e">
        <f>IF(AA53&lt;&gt;INDEX('BMP Records'!AA:AA, MATCH($A53, 'BMP Records'!$A:$A, 0)), 1, 0)</f>
        <v>#N/A</v>
      </c>
      <c r="BF53" s="44" t="e">
        <f>IF(AB53&lt;&gt;INDEX('BMP Records'!AB:AB, MATCH($A53, 'BMP Records'!$A:$A, 0)), 1, 0)</f>
        <v>#N/A</v>
      </c>
      <c r="BG53" s="44" t="e">
        <f>IF(AC53&lt;&gt;INDEX('BMP Records'!AC:AC, MATCH($A53, 'BMP Records'!$A:$A, 0)), 1, 0)</f>
        <v>#N/A</v>
      </c>
      <c r="BH53" s="62" t="e">
        <f>IF(AD53&lt;&gt;INDEX('BMP Records'!AD:AD, MATCH($A53, 'BMP Records'!$A:$A, 0)), 1, 0)</f>
        <v>#N/A</v>
      </c>
      <c r="BI53" s="44" t="e">
        <f>IF(AE53&lt;&gt;INDEX('BMP Records'!AE:AE, MATCH($A53, 'BMP Records'!$A:$A, 0)), 1, 0)</f>
        <v>#N/A</v>
      </c>
      <c r="BJ53" s="62" t="e">
        <f>SUM(Table124[[#This Row],[Comments]:[Comments32]])</f>
        <v>#N/A</v>
      </c>
    </row>
    <row r="54" spans="2:62" x14ac:dyDescent="0.55000000000000004">
      <c r="B54" s="16"/>
      <c r="C54" s="40"/>
      <c r="D54" s="39"/>
      <c r="G54" s="16"/>
      <c r="J54" s="15" t="s">
        <v>173</v>
      </c>
      <c r="S54" s="63"/>
      <c r="T54" s="87"/>
      <c r="U54" s="63"/>
      <c r="V54" s="43"/>
      <c r="W54" s="64"/>
      <c r="X54" s="87"/>
      <c r="Y54" s="63"/>
      <c r="Z54" s="64"/>
      <c r="AA54" s="65"/>
      <c r="AB54" s="63"/>
      <c r="AC54" s="63"/>
      <c r="AD54" s="63"/>
      <c r="AE54" s="88"/>
      <c r="AF54" s="44" t="e">
        <f>IF(B54&lt;&gt;INDEX('BMP Records'!B:B, MATCH($A54, 'BMP Records'!$A:$A, 0)), 1, 0)</f>
        <v>#N/A</v>
      </c>
      <c r="AG54" s="44" t="e">
        <f>IF(C54&lt;&gt;INDEX('BMP Records'!C:C, MATCH($A54, 'BMP Records'!$A:$A, 0)), 1, 0)</f>
        <v>#N/A</v>
      </c>
      <c r="AH54" s="44" t="e">
        <f>IF(D54&lt;&gt;INDEX('BMP Records'!D:D, MATCH($A54, 'BMP Records'!$A:$A, 0)), 1, 0)</f>
        <v>#N/A</v>
      </c>
      <c r="AI54" s="44" t="e">
        <f>IF(E54&lt;&gt;INDEX('BMP Records'!E:E, MATCH($A54, 'BMP Records'!$A:$A, 0)), 1, 0)</f>
        <v>#N/A</v>
      </c>
      <c r="AJ54" s="44" t="e">
        <f>IF(F54&lt;&gt;INDEX('BMP Records'!F:F, MATCH($A54, 'BMP Records'!$A:$A, 0)), 1, 0)</f>
        <v>#N/A</v>
      </c>
      <c r="AK54" s="44" t="e">
        <f>IF(G54&lt;&gt;INDEX('BMP Records'!G:G, MATCH($A54, 'BMP Records'!$A:$A, 0)), 1, 0)</f>
        <v>#N/A</v>
      </c>
      <c r="AL54" s="44" t="e">
        <f>IF(H54&lt;&gt;INDEX('BMP Records'!H:H, MATCH($A54, 'BMP Records'!$A:$A, 0)), 1, 0)</f>
        <v>#N/A</v>
      </c>
      <c r="AM54" s="44" t="e">
        <f>IF(I54&lt;&gt;INDEX('BMP Records'!I:I, MATCH($A54, 'BMP Records'!$A:$A, 0)), 1, 0)</f>
        <v>#N/A</v>
      </c>
      <c r="AN54" s="44" t="e">
        <f>IF(J54&lt;&gt;INDEX('BMP Records'!J:J, MATCH($A54, 'BMP Records'!$A:$A, 0)), 1, 0)</f>
        <v>#N/A</v>
      </c>
      <c r="AO54" s="44" t="e">
        <f>IF(K54&lt;&gt;INDEX('BMP Records'!K:K, MATCH($A54, 'BMP Records'!$A:$A, 0)), 1, 0)</f>
        <v>#N/A</v>
      </c>
      <c r="AP54" s="44" t="e">
        <f>IF(L54&lt;&gt;INDEX('BMP Records'!L:L, MATCH($A54, 'BMP Records'!$A:$A, 0)), 1, 0)</f>
        <v>#N/A</v>
      </c>
      <c r="AQ54" s="44" t="e">
        <f>IF(M54&lt;&gt;INDEX('BMP Records'!M:M, MATCH($A54, 'BMP Records'!$A:$A, 0)), 1, 0)</f>
        <v>#N/A</v>
      </c>
      <c r="AR54" s="44" t="e">
        <f>IF(N54&lt;&gt;INDEX('BMP Records'!N:N, MATCH($A54, 'BMP Records'!$A:$A, 0)), 1, 0)</f>
        <v>#N/A</v>
      </c>
      <c r="AS54" s="44" t="e">
        <f>IF(O54&lt;&gt;INDEX('BMP Records'!O:O, MATCH($A54, 'BMP Records'!$A:$A, 0)), 1, 0)</f>
        <v>#N/A</v>
      </c>
      <c r="AT54" s="44" t="e">
        <f>IF(P54&lt;&gt;INDEX('BMP Records'!P:P, MATCH($A54, 'BMP Records'!$A:$A, 0)), 1, 0)</f>
        <v>#N/A</v>
      </c>
      <c r="AU54" s="44" t="e">
        <f>IF(Q54&lt;&gt;INDEX('BMP Records'!Q:Q, MATCH($A54, 'BMP Records'!$A:$A, 0)), 1, 0)</f>
        <v>#N/A</v>
      </c>
      <c r="AV54" s="44" t="e">
        <f>IF(R54&lt;&gt;INDEX('BMP Records'!R:R, MATCH($A54, 'BMP Records'!$A:$A, 0)), 1, 0)</f>
        <v>#N/A</v>
      </c>
      <c r="AW54" s="44" t="e">
        <f>IF(S54&lt;&gt;INDEX('BMP Records'!S:S, MATCH($A54, 'BMP Records'!$A:$A, 0)), 1, 0)</f>
        <v>#N/A</v>
      </c>
      <c r="AX54" s="44" t="e">
        <f>IF(T54&lt;&gt;INDEX('BMP Records'!T:T, MATCH($A54, 'BMP Records'!$A:$A, 0)), 1, 0)</f>
        <v>#N/A</v>
      </c>
      <c r="AY54" s="44" t="e">
        <f>IF(U54&lt;&gt;INDEX('BMP Records'!U:U, MATCH($A54, 'BMP Records'!$A:$A, 0)), 1, 0)</f>
        <v>#N/A</v>
      </c>
      <c r="AZ54" s="44" t="e">
        <f>IF(V54&lt;&gt;INDEX('BMP Records'!V:V, MATCH($A54, 'BMP Records'!$A:$A, 0)), 1, 0)</f>
        <v>#N/A</v>
      </c>
      <c r="BA54" s="44" t="e">
        <f>IF(W54&lt;&gt;INDEX('BMP Records'!W:W, MATCH($A54, 'BMP Records'!$A:$A, 0)), 1, 0)</f>
        <v>#N/A</v>
      </c>
      <c r="BB54" s="44" t="e">
        <f>IF(X54&lt;&gt;INDEX('BMP Records'!X:X, MATCH($A54, 'BMP Records'!$A:$A, 0)), 1, 0)</f>
        <v>#N/A</v>
      </c>
      <c r="BC54" s="44" t="e">
        <f>IF(Y54&lt;&gt;INDEX('BMP Records'!Y:Y, MATCH($A54, 'BMP Records'!$A:$A, 0)), 1, 0)</f>
        <v>#N/A</v>
      </c>
      <c r="BD54" s="44" t="e">
        <f>IF(Z54&lt;&gt;INDEX('BMP Records'!Z:Z, MATCH($A54, 'BMP Records'!$A:$A, 0)), 1, 0)</f>
        <v>#N/A</v>
      </c>
      <c r="BE54" s="44" t="e">
        <f>IF(AA54&lt;&gt;INDEX('BMP Records'!AA:AA, MATCH($A54, 'BMP Records'!$A:$A, 0)), 1, 0)</f>
        <v>#N/A</v>
      </c>
      <c r="BF54" s="44" t="e">
        <f>IF(AB54&lt;&gt;INDEX('BMP Records'!AB:AB, MATCH($A54, 'BMP Records'!$A:$A, 0)), 1, 0)</f>
        <v>#N/A</v>
      </c>
      <c r="BG54" s="44" t="e">
        <f>IF(AC54&lt;&gt;INDEX('BMP Records'!AC:AC, MATCH($A54, 'BMP Records'!$A:$A, 0)), 1, 0)</f>
        <v>#N/A</v>
      </c>
      <c r="BH54" s="62" t="e">
        <f>IF(AD54&lt;&gt;INDEX('BMP Records'!AD:AD, MATCH($A54, 'BMP Records'!$A:$A, 0)), 1, 0)</f>
        <v>#N/A</v>
      </c>
      <c r="BI54" s="44" t="e">
        <f>IF(AE54&lt;&gt;INDEX('BMP Records'!AE:AE, MATCH($A54, 'BMP Records'!$A:$A, 0)), 1, 0)</f>
        <v>#N/A</v>
      </c>
      <c r="BJ54" s="62" t="e">
        <f>SUM(Table124[[#This Row],[Comments]:[Comments32]])</f>
        <v>#N/A</v>
      </c>
    </row>
    <row r="55" spans="2:62" x14ac:dyDescent="0.55000000000000004">
      <c r="B55" s="16"/>
      <c r="C55" s="40"/>
      <c r="D55" s="39"/>
      <c r="G55" s="16"/>
      <c r="J55" s="15" t="s">
        <v>173</v>
      </c>
      <c r="S55" s="63"/>
      <c r="T55" s="87"/>
      <c r="U55" s="63"/>
      <c r="V55" s="43"/>
      <c r="W55" s="64"/>
      <c r="X55" s="87"/>
      <c r="Y55" s="63"/>
      <c r="Z55" s="64"/>
      <c r="AA55" s="65"/>
      <c r="AB55" s="63"/>
      <c r="AC55" s="63"/>
      <c r="AD55" s="63"/>
      <c r="AE55" s="88"/>
      <c r="AF55" s="44" t="e">
        <f>IF(B55&lt;&gt;INDEX('BMP Records'!B:B, MATCH($A55, 'BMP Records'!$A:$A, 0)), 1, 0)</f>
        <v>#N/A</v>
      </c>
      <c r="AG55" s="44" t="e">
        <f>IF(C55&lt;&gt;INDEX('BMP Records'!C:C, MATCH($A55, 'BMP Records'!$A:$A, 0)), 1, 0)</f>
        <v>#N/A</v>
      </c>
      <c r="AH55" s="44" t="e">
        <f>IF(D55&lt;&gt;INDEX('BMP Records'!D:D, MATCH($A55, 'BMP Records'!$A:$A, 0)), 1, 0)</f>
        <v>#N/A</v>
      </c>
      <c r="AI55" s="44" t="e">
        <f>IF(E55&lt;&gt;INDEX('BMP Records'!E:E, MATCH($A55, 'BMP Records'!$A:$A, 0)), 1, 0)</f>
        <v>#N/A</v>
      </c>
      <c r="AJ55" s="44" t="e">
        <f>IF(F55&lt;&gt;INDEX('BMP Records'!F:F, MATCH($A55, 'BMP Records'!$A:$A, 0)), 1, 0)</f>
        <v>#N/A</v>
      </c>
      <c r="AK55" s="44" t="e">
        <f>IF(G55&lt;&gt;INDEX('BMP Records'!G:G, MATCH($A55, 'BMP Records'!$A:$A, 0)), 1, 0)</f>
        <v>#N/A</v>
      </c>
      <c r="AL55" s="44" t="e">
        <f>IF(H55&lt;&gt;INDEX('BMP Records'!H:H, MATCH($A55, 'BMP Records'!$A:$A, 0)), 1, 0)</f>
        <v>#N/A</v>
      </c>
      <c r="AM55" s="44" t="e">
        <f>IF(I55&lt;&gt;INDEX('BMP Records'!I:I, MATCH($A55, 'BMP Records'!$A:$A, 0)), 1, 0)</f>
        <v>#N/A</v>
      </c>
      <c r="AN55" s="44" t="e">
        <f>IF(J55&lt;&gt;INDEX('BMP Records'!J:J, MATCH($A55, 'BMP Records'!$A:$A, 0)), 1, 0)</f>
        <v>#N/A</v>
      </c>
      <c r="AO55" s="44" t="e">
        <f>IF(K55&lt;&gt;INDEX('BMP Records'!K:K, MATCH($A55, 'BMP Records'!$A:$A, 0)), 1, 0)</f>
        <v>#N/A</v>
      </c>
      <c r="AP55" s="44" t="e">
        <f>IF(L55&lt;&gt;INDEX('BMP Records'!L:L, MATCH($A55, 'BMP Records'!$A:$A, 0)), 1, 0)</f>
        <v>#N/A</v>
      </c>
      <c r="AQ55" s="44" t="e">
        <f>IF(M55&lt;&gt;INDEX('BMP Records'!M:M, MATCH($A55, 'BMP Records'!$A:$A, 0)), 1, 0)</f>
        <v>#N/A</v>
      </c>
      <c r="AR55" s="44" t="e">
        <f>IF(N55&lt;&gt;INDEX('BMP Records'!N:N, MATCH($A55, 'BMP Records'!$A:$A, 0)), 1, 0)</f>
        <v>#N/A</v>
      </c>
      <c r="AS55" s="44" t="e">
        <f>IF(O55&lt;&gt;INDEX('BMP Records'!O:O, MATCH($A55, 'BMP Records'!$A:$A, 0)), 1, 0)</f>
        <v>#N/A</v>
      </c>
      <c r="AT55" s="44" t="e">
        <f>IF(P55&lt;&gt;INDEX('BMP Records'!P:P, MATCH($A55, 'BMP Records'!$A:$A, 0)), 1, 0)</f>
        <v>#N/A</v>
      </c>
      <c r="AU55" s="44" t="e">
        <f>IF(Q55&lt;&gt;INDEX('BMP Records'!Q:Q, MATCH($A55, 'BMP Records'!$A:$A, 0)), 1, 0)</f>
        <v>#N/A</v>
      </c>
      <c r="AV55" s="44" t="e">
        <f>IF(R55&lt;&gt;INDEX('BMP Records'!R:R, MATCH($A55, 'BMP Records'!$A:$A, 0)), 1, 0)</f>
        <v>#N/A</v>
      </c>
      <c r="AW55" s="44" t="e">
        <f>IF(S55&lt;&gt;INDEX('BMP Records'!S:S, MATCH($A55, 'BMP Records'!$A:$A, 0)), 1, 0)</f>
        <v>#N/A</v>
      </c>
      <c r="AX55" s="44" t="e">
        <f>IF(T55&lt;&gt;INDEX('BMP Records'!T:T, MATCH($A55, 'BMP Records'!$A:$A, 0)), 1, 0)</f>
        <v>#N/A</v>
      </c>
      <c r="AY55" s="44" t="e">
        <f>IF(U55&lt;&gt;INDEX('BMP Records'!U:U, MATCH($A55, 'BMP Records'!$A:$A, 0)), 1, 0)</f>
        <v>#N/A</v>
      </c>
      <c r="AZ55" s="44" t="e">
        <f>IF(V55&lt;&gt;INDEX('BMP Records'!V:V, MATCH($A55, 'BMP Records'!$A:$A, 0)), 1, 0)</f>
        <v>#N/A</v>
      </c>
      <c r="BA55" s="44" t="e">
        <f>IF(W55&lt;&gt;INDEX('BMP Records'!W:W, MATCH($A55, 'BMP Records'!$A:$A, 0)), 1, 0)</f>
        <v>#N/A</v>
      </c>
      <c r="BB55" s="44" t="e">
        <f>IF(X55&lt;&gt;INDEX('BMP Records'!X:X, MATCH($A55, 'BMP Records'!$A:$A, 0)), 1, 0)</f>
        <v>#N/A</v>
      </c>
      <c r="BC55" s="44" t="e">
        <f>IF(Y55&lt;&gt;INDEX('BMP Records'!Y:Y, MATCH($A55, 'BMP Records'!$A:$A, 0)), 1, 0)</f>
        <v>#N/A</v>
      </c>
      <c r="BD55" s="44" t="e">
        <f>IF(Z55&lt;&gt;INDEX('BMP Records'!Z:Z, MATCH($A55, 'BMP Records'!$A:$A, 0)), 1, 0)</f>
        <v>#N/A</v>
      </c>
      <c r="BE55" s="44" t="e">
        <f>IF(AA55&lt;&gt;INDEX('BMP Records'!AA:AA, MATCH($A55, 'BMP Records'!$A:$A, 0)), 1, 0)</f>
        <v>#N/A</v>
      </c>
      <c r="BF55" s="44" t="e">
        <f>IF(AB55&lt;&gt;INDEX('BMP Records'!AB:AB, MATCH($A55, 'BMP Records'!$A:$A, 0)), 1, 0)</f>
        <v>#N/A</v>
      </c>
      <c r="BG55" s="44" t="e">
        <f>IF(AC55&lt;&gt;INDEX('BMP Records'!AC:AC, MATCH($A55, 'BMP Records'!$A:$A, 0)), 1, 0)</f>
        <v>#N/A</v>
      </c>
      <c r="BH55" s="62" t="e">
        <f>IF(AD55&lt;&gt;INDEX('BMP Records'!AD:AD, MATCH($A55, 'BMP Records'!$A:$A, 0)), 1, 0)</f>
        <v>#N/A</v>
      </c>
      <c r="BI55" s="44" t="e">
        <f>IF(AE55&lt;&gt;INDEX('BMP Records'!AE:AE, MATCH($A55, 'BMP Records'!$A:$A, 0)), 1, 0)</f>
        <v>#N/A</v>
      </c>
      <c r="BJ55" s="62" t="e">
        <f>SUM(Table124[[#This Row],[Comments]:[Comments32]])</f>
        <v>#N/A</v>
      </c>
    </row>
    <row r="56" spans="2:62" x14ac:dyDescent="0.55000000000000004">
      <c r="B56" s="16"/>
      <c r="C56" s="40"/>
      <c r="D56" s="39"/>
      <c r="G56" s="16"/>
      <c r="J56" s="15" t="s">
        <v>173</v>
      </c>
      <c r="S56" s="63"/>
      <c r="T56" s="87"/>
      <c r="U56" s="63"/>
      <c r="V56" s="43"/>
      <c r="W56" s="64"/>
      <c r="X56" s="87"/>
      <c r="Y56" s="63"/>
      <c r="Z56" s="64"/>
      <c r="AA56" s="65"/>
      <c r="AB56" s="63"/>
      <c r="AC56" s="63"/>
      <c r="AD56" s="63"/>
      <c r="AE56" s="88"/>
      <c r="AF56" s="44" t="e">
        <f>IF(B56&lt;&gt;INDEX('BMP Records'!B:B, MATCH($A56, 'BMP Records'!$A:$A, 0)), 1, 0)</f>
        <v>#N/A</v>
      </c>
      <c r="AG56" s="44" t="e">
        <f>IF(C56&lt;&gt;INDEX('BMP Records'!C:C, MATCH($A56, 'BMP Records'!$A:$A, 0)), 1, 0)</f>
        <v>#N/A</v>
      </c>
      <c r="AH56" s="44" t="e">
        <f>IF(D56&lt;&gt;INDEX('BMP Records'!D:D, MATCH($A56, 'BMP Records'!$A:$A, 0)), 1, 0)</f>
        <v>#N/A</v>
      </c>
      <c r="AI56" s="44" t="e">
        <f>IF(E56&lt;&gt;INDEX('BMP Records'!E:E, MATCH($A56, 'BMP Records'!$A:$A, 0)), 1, 0)</f>
        <v>#N/A</v>
      </c>
      <c r="AJ56" s="44" t="e">
        <f>IF(F56&lt;&gt;INDEX('BMP Records'!F:F, MATCH($A56, 'BMP Records'!$A:$A, 0)), 1, 0)</f>
        <v>#N/A</v>
      </c>
      <c r="AK56" s="44" t="e">
        <f>IF(G56&lt;&gt;INDEX('BMP Records'!G:G, MATCH($A56, 'BMP Records'!$A:$A, 0)), 1, 0)</f>
        <v>#N/A</v>
      </c>
      <c r="AL56" s="44" t="e">
        <f>IF(H56&lt;&gt;INDEX('BMP Records'!H:H, MATCH($A56, 'BMP Records'!$A:$A, 0)), 1, 0)</f>
        <v>#N/A</v>
      </c>
      <c r="AM56" s="44" t="e">
        <f>IF(I56&lt;&gt;INDEX('BMP Records'!I:I, MATCH($A56, 'BMP Records'!$A:$A, 0)), 1, 0)</f>
        <v>#N/A</v>
      </c>
      <c r="AN56" s="44" t="e">
        <f>IF(J56&lt;&gt;INDEX('BMP Records'!J:J, MATCH($A56, 'BMP Records'!$A:$A, 0)), 1, 0)</f>
        <v>#N/A</v>
      </c>
      <c r="AO56" s="44" t="e">
        <f>IF(K56&lt;&gt;INDEX('BMP Records'!K:K, MATCH($A56, 'BMP Records'!$A:$A, 0)), 1, 0)</f>
        <v>#N/A</v>
      </c>
      <c r="AP56" s="44" t="e">
        <f>IF(L56&lt;&gt;INDEX('BMP Records'!L:L, MATCH($A56, 'BMP Records'!$A:$A, 0)), 1, 0)</f>
        <v>#N/A</v>
      </c>
      <c r="AQ56" s="44" t="e">
        <f>IF(M56&lt;&gt;INDEX('BMP Records'!M:M, MATCH($A56, 'BMP Records'!$A:$A, 0)), 1, 0)</f>
        <v>#N/A</v>
      </c>
      <c r="AR56" s="44" t="e">
        <f>IF(N56&lt;&gt;INDEX('BMP Records'!N:N, MATCH($A56, 'BMP Records'!$A:$A, 0)), 1, 0)</f>
        <v>#N/A</v>
      </c>
      <c r="AS56" s="44" t="e">
        <f>IF(O56&lt;&gt;INDEX('BMP Records'!O:O, MATCH($A56, 'BMP Records'!$A:$A, 0)), 1, 0)</f>
        <v>#N/A</v>
      </c>
      <c r="AT56" s="44" t="e">
        <f>IF(P56&lt;&gt;INDEX('BMP Records'!P:P, MATCH($A56, 'BMP Records'!$A:$A, 0)), 1, 0)</f>
        <v>#N/A</v>
      </c>
      <c r="AU56" s="44" t="e">
        <f>IF(Q56&lt;&gt;INDEX('BMP Records'!Q:Q, MATCH($A56, 'BMP Records'!$A:$A, 0)), 1, 0)</f>
        <v>#N/A</v>
      </c>
      <c r="AV56" s="44" t="e">
        <f>IF(R56&lt;&gt;INDEX('BMP Records'!R:R, MATCH($A56, 'BMP Records'!$A:$A, 0)), 1, 0)</f>
        <v>#N/A</v>
      </c>
      <c r="AW56" s="44" t="e">
        <f>IF(S56&lt;&gt;INDEX('BMP Records'!S:S, MATCH($A56, 'BMP Records'!$A:$A, 0)), 1, 0)</f>
        <v>#N/A</v>
      </c>
      <c r="AX56" s="44" t="e">
        <f>IF(T56&lt;&gt;INDEX('BMP Records'!T:T, MATCH($A56, 'BMP Records'!$A:$A, 0)), 1, 0)</f>
        <v>#N/A</v>
      </c>
      <c r="AY56" s="44" t="e">
        <f>IF(U56&lt;&gt;INDEX('BMP Records'!U:U, MATCH($A56, 'BMP Records'!$A:$A, 0)), 1, 0)</f>
        <v>#N/A</v>
      </c>
      <c r="AZ56" s="44" t="e">
        <f>IF(V56&lt;&gt;INDEX('BMP Records'!V:V, MATCH($A56, 'BMP Records'!$A:$A, 0)), 1, 0)</f>
        <v>#N/A</v>
      </c>
      <c r="BA56" s="44" t="e">
        <f>IF(W56&lt;&gt;INDEX('BMP Records'!W:W, MATCH($A56, 'BMP Records'!$A:$A, 0)), 1, 0)</f>
        <v>#N/A</v>
      </c>
      <c r="BB56" s="44" t="e">
        <f>IF(X56&lt;&gt;INDEX('BMP Records'!X:X, MATCH($A56, 'BMP Records'!$A:$A, 0)), 1, 0)</f>
        <v>#N/A</v>
      </c>
      <c r="BC56" s="44" t="e">
        <f>IF(Y56&lt;&gt;INDEX('BMP Records'!Y:Y, MATCH($A56, 'BMP Records'!$A:$A, 0)), 1, 0)</f>
        <v>#N/A</v>
      </c>
      <c r="BD56" s="44" t="e">
        <f>IF(Z56&lt;&gt;INDEX('BMP Records'!Z:Z, MATCH($A56, 'BMP Records'!$A:$A, 0)), 1, 0)</f>
        <v>#N/A</v>
      </c>
      <c r="BE56" s="44" t="e">
        <f>IF(AA56&lt;&gt;INDEX('BMP Records'!AA:AA, MATCH($A56, 'BMP Records'!$A:$A, 0)), 1, 0)</f>
        <v>#N/A</v>
      </c>
      <c r="BF56" s="44" t="e">
        <f>IF(AB56&lt;&gt;INDEX('BMP Records'!AB:AB, MATCH($A56, 'BMP Records'!$A:$A, 0)), 1, 0)</f>
        <v>#N/A</v>
      </c>
      <c r="BG56" s="44" t="e">
        <f>IF(AC56&lt;&gt;INDEX('BMP Records'!AC:AC, MATCH($A56, 'BMP Records'!$A:$A, 0)), 1, 0)</f>
        <v>#N/A</v>
      </c>
      <c r="BH56" s="62" t="e">
        <f>IF(AD56&lt;&gt;INDEX('BMP Records'!AD:AD, MATCH($A56, 'BMP Records'!$A:$A, 0)), 1, 0)</f>
        <v>#N/A</v>
      </c>
      <c r="BI56" s="44" t="e">
        <f>IF(AE56&lt;&gt;INDEX('BMP Records'!AE:AE, MATCH($A56, 'BMP Records'!$A:$A, 0)), 1, 0)</f>
        <v>#N/A</v>
      </c>
      <c r="BJ56" s="62" t="e">
        <f>SUM(Table124[[#This Row],[Comments]:[Comments32]])</f>
        <v>#N/A</v>
      </c>
    </row>
    <row r="57" spans="2:62" x14ac:dyDescent="0.55000000000000004">
      <c r="B57" s="16"/>
      <c r="C57" s="40"/>
      <c r="D57" s="39"/>
      <c r="G57" s="16"/>
      <c r="J57" s="15" t="s">
        <v>173</v>
      </c>
      <c r="S57" s="63"/>
      <c r="T57" s="87"/>
      <c r="U57" s="63"/>
      <c r="V57" s="43"/>
      <c r="W57" s="64"/>
      <c r="X57" s="87"/>
      <c r="Y57" s="63"/>
      <c r="Z57" s="64"/>
      <c r="AA57" s="65"/>
      <c r="AB57" s="63"/>
      <c r="AC57" s="63"/>
      <c r="AD57" s="63"/>
      <c r="AE57" s="88"/>
      <c r="AF57" s="44" t="e">
        <f>IF(B57&lt;&gt;INDEX('BMP Records'!B:B, MATCH($A57, 'BMP Records'!$A:$A, 0)), 1, 0)</f>
        <v>#N/A</v>
      </c>
      <c r="AG57" s="44" t="e">
        <f>IF(C57&lt;&gt;INDEX('BMP Records'!C:C, MATCH($A57, 'BMP Records'!$A:$A, 0)), 1, 0)</f>
        <v>#N/A</v>
      </c>
      <c r="AH57" s="44" t="e">
        <f>IF(D57&lt;&gt;INDEX('BMP Records'!D:D, MATCH($A57, 'BMP Records'!$A:$A, 0)), 1, 0)</f>
        <v>#N/A</v>
      </c>
      <c r="AI57" s="44" t="e">
        <f>IF(E57&lt;&gt;INDEX('BMP Records'!E:E, MATCH($A57, 'BMP Records'!$A:$A, 0)), 1, 0)</f>
        <v>#N/A</v>
      </c>
      <c r="AJ57" s="44" t="e">
        <f>IF(F57&lt;&gt;INDEX('BMP Records'!F:F, MATCH($A57, 'BMP Records'!$A:$A, 0)), 1, 0)</f>
        <v>#N/A</v>
      </c>
      <c r="AK57" s="44" t="e">
        <f>IF(G57&lt;&gt;INDEX('BMP Records'!G:G, MATCH($A57, 'BMP Records'!$A:$A, 0)), 1, 0)</f>
        <v>#N/A</v>
      </c>
      <c r="AL57" s="44" t="e">
        <f>IF(H57&lt;&gt;INDEX('BMP Records'!H:H, MATCH($A57, 'BMP Records'!$A:$A, 0)), 1, 0)</f>
        <v>#N/A</v>
      </c>
      <c r="AM57" s="44" t="e">
        <f>IF(I57&lt;&gt;INDEX('BMP Records'!I:I, MATCH($A57, 'BMP Records'!$A:$A, 0)), 1, 0)</f>
        <v>#N/A</v>
      </c>
      <c r="AN57" s="44" t="e">
        <f>IF(J57&lt;&gt;INDEX('BMP Records'!J:J, MATCH($A57, 'BMP Records'!$A:$A, 0)), 1, 0)</f>
        <v>#N/A</v>
      </c>
      <c r="AO57" s="44" t="e">
        <f>IF(K57&lt;&gt;INDEX('BMP Records'!K:K, MATCH($A57, 'BMP Records'!$A:$A, 0)), 1, 0)</f>
        <v>#N/A</v>
      </c>
      <c r="AP57" s="44" t="e">
        <f>IF(L57&lt;&gt;INDEX('BMP Records'!L:L, MATCH($A57, 'BMP Records'!$A:$A, 0)), 1, 0)</f>
        <v>#N/A</v>
      </c>
      <c r="AQ57" s="44" t="e">
        <f>IF(M57&lt;&gt;INDEX('BMP Records'!M:M, MATCH($A57, 'BMP Records'!$A:$A, 0)), 1, 0)</f>
        <v>#N/A</v>
      </c>
      <c r="AR57" s="44" t="e">
        <f>IF(N57&lt;&gt;INDEX('BMP Records'!N:N, MATCH($A57, 'BMP Records'!$A:$A, 0)), 1, 0)</f>
        <v>#N/A</v>
      </c>
      <c r="AS57" s="44" t="e">
        <f>IF(O57&lt;&gt;INDEX('BMP Records'!O:O, MATCH($A57, 'BMP Records'!$A:$A, 0)), 1, 0)</f>
        <v>#N/A</v>
      </c>
      <c r="AT57" s="44" t="e">
        <f>IF(P57&lt;&gt;INDEX('BMP Records'!P:P, MATCH($A57, 'BMP Records'!$A:$A, 0)), 1, 0)</f>
        <v>#N/A</v>
      </c>
      <c r="AU57" s="44" t="e">
        <f>IF(Q57&lt;&gt;INDEX('BMP Records'!Q:Q, MATCH($A57, 'BMP Records'!$A:$A, 0)), 1, 0)</f>
        <v>#N/A</v>
      </c>
      <c r="AV57" s="44" t="e">
        <f>IF(R57&lt;&gt;INDEX('BMP Records'!R:R, MATCH($A57, 'BMP Records'!$A:$A, 0)), 1, 0)</f>
        <v>#N/A</v>
      </c>
      <c r="AW57" s="44" t="e">
        <f>IF(S57&lt;&gt;INDEX('BMP Records'!S:S, MATCH($A57, 'BMP Records'!$A:$A, 0)), 1, 0)</f>
        <v>#N/A</v>
      </c>
      <c r="AX57" s="44" t="e">
        <f>IF(T57&lt;&gt;INDEX('BMP Records'!T:T, MATCH($A57, 'BMP Records'!$A:$A, 0)), 1, 0)</f>
        <v>#N/A</v>
      </c>
      <c r="AY57" s="44" t="e">
        <f>IF(U57&lt;&gt;INDEX('BMP Records'!U:U, MATCH($A57, 'BMP Records'!$A:$A, 0)), 1, 0)</f>
        <v>#N/A</v>
      </c>
      <c r="AZ57" s="44" t="e">
        <f>IF(V57&lt;&gt;INDEX('BMP Records'!V:V, MATCH($A57, 'BMP Records'!$A:$A, 0)), 1, 0)</f>
        <v>#N/A</v>
      </c>
      <c r="BA57" s="44" t="e">
        <f>IF(W57&lt;&gt;INDEX('BMP Records'!W:W, MATCH($A57, 'BMP Records'!$A:$A, 0)), 1, 0)</f>
        <v>#N/A</v>
      </c>
      <c r="BB57" s="44" t="e">
        <f>IF(X57&lt;&gt;INDEX('BMP Records'!X:X, MATCH($A57, 'BMP Records'!$A:$A, 0)), 1, 0)</f>
        <v>#N/A</v>
      </c>
      <c r="BC57" s="44" t="e">
        <f>IF(Y57&lt;&gt;INDEX('BMP Records'!Y:Y, MATCH($A57, 'BMP Records'!$A:$A, 0)), 1, 0)</f>
        <v>#N/A</v>
      </c>
      <c r="BD57" s="44" t="e">
        <f>IF(Z57&lt;&gt;INDEX('BMP Records'!Z:Z, MATCH($A57, 'BMP Records'!$A:$A, 0)), 1, 0)</f>
        <v>#N/A</v>
      </c>
      <c r="BE57" s="44" t="e">
        <f>IF(AA57&lt;&gt;INDEX('BMP Records'!AA:AA, MATCH($A57, 'BMP Records'!$A:$A, 0)), 1, 0)</f>
        <v>#N/A</v>
      </c>
      <c r="BF57" s="44" t="e">
        <f>IF(AB57&lt;&gt;INDEX('BMP Records'!AB:AB, MATCH($A57, 'BMP Records'!$A:$A, 0)), 1, 0)</f>
        <v>#N/A</v>
      </c>
      <c r="BG57" s="44" t="e">
        <f>IF(AC57&lt;&gt;INDEX('BMP Records'!AC:AC, MATCH($A57, 'BMP Records'!$A:$A, 0)), 1, 0)</f>
        <v>#N/A</v>
      </c>
      <c r="BH57" s="62" t="e">
        <f>IF(AD57&lt;&gt;INDEX('BMP Records'!AD:AD, MATCH($A57, 'BMP Records'!$A:$A, 0)), 1, 0)</f>
        <v>#N/A</v>
      </c>
      <c r="BI57" s="44" t="e">
        <f>IF(AE57&lt;&gt;INDEX('BMP Records'!AE:AE, MATCH($A57, 'BMP Records'!$A:$A, 0)), 1, 0)</f>
        <v>#N/A</v>
      </c>
      <c r="BJ57" s="62" t="e">
        <f>SUM(Table124[[#This Row],[Comments]:[Comments32]])</f>
        <v>#N/A</v>
      </c>
    </row>
    <row r="58" spans="2:62" x14ac:dyDescent="0.55000000000000004">
      <c r="B58" s="16"/>
      <c r="C58" s="40"/>
      <c r="D58" s="39"/>
      <c r="G58" s="16"/>
      <c r="J58" s="15" t="s">
        <v>173</v>
      </c>
      <c r="S58" s="63"/>
      <c r="T58" s="87"/>
      <c r="U58" s="63"/>
      <c r="V58" s="43"/>
      <c r="W58" s="64"/>
      <c r="X58" s="87"/>
      <c r="Y58" s="63"/>
      <c r="Z58" s="64"/>
      <c r="AA58" s="65"/>
      <c r="AB58" s="63"/>
      <c r="AC58" s="63"/>
      <c r="AD58" s="63"/>
      <c r="AE58" s="88"/>
      <c r="AF58" s="44" t="e">
        <f>IF(B58&lt;&gt;INDEX('BMP Records'!B:B, MATCH($A58, 'BMP Records'!$A:$A, 0)), 1, 0)</f>
        <v>#N/A</v>
      </c>
      <c r="AG58" s="44" t="e">
        <f>IF(C58&lt;&gt;INDEX('BMP Records'!C:C, MATCH($A58, 'BMP Records'!$A:$A, 0)), 1, 0)</f>
        <v>#N/A</v>
      </c>
      <c r="AH58" s="44" t="e">
        <f>IF(D58&lt;&gt;INDEX('BMP Records'!D:D, MATCH($A58, 'BMP Records'!$A:$A, 0)), 1, 0)</f>
        <v>#N/A</v>
      </c>
      <c r="AI58" s="44" t="e">
        <f>IF(E58&lt;&gt;INDEX('BMP Records'!E:E, MATCH($A58, 'BMP Records'!$A:$A, 0)), 1, 0)</f>
        <v>#N/A</v>
      </c>
      <c r="AJ58" s="44" t="e">
        <f>IF(F58&lt;&gt;INDEX('BMP Records'!F:F, MATCH($A58, 'BMP Records'!$A:$A, 0)), 1, 0)</f>
        <v>#N/A</v>
      </c>
      <c r="AK58" s="44" t="e">
        <f>IF(G58&lt;&gt;INDEX('BMP Records'!G:G, MATCH($A58, 'BMP Records'!$A:$A, 0)), 1, 0)</f>
        <v>#N/A</v>
      </c>
      <c r="AL58" s="44" t="e">
        <f>IF(H58&lt;&gt;INDEX('BMP Records'!H:H, MATCH($A58, 'BMP Records'!$A:$A, 0)), 1, 0)</f>
        <v>#N/A</v>
      </c>
      <c r="AM58" s="44" t="e">
        <f>IF(I58&lt;&gt;INDEX('BMP Records'!I:I, MATCH($A58, 'BMP Records'!$A:$A, 0)), 1, 0)</f>
        <v>#N/A</v>
      </c>
      <c r="AN58" s="44" t="e">
        <f>IF(J58&lt;&gt;INDEX('BMP Records'!J:J, MATCH($A58, 'BMP Records'!$A:$A, 0)), 1, 0)</f>
        <v>#N/A</v>
      </c>
      <c r="AO58" s="44" t="e">
        <f>IF(K58&lt;&gt;INDEX('BMP Records'!K:K, MATCH($A58, 'BMP Records'!$A:$A, 0)), 1, 0)</f>
        <v>#N/A</v>
      </c>
      <c r="AP58" s="44" t="e">
        <f>IF(L58&lt;&gt;INDEX('BMP Records'!L:L, MATCH($A58, 'BMP Records'!$A:$A, 0)), 1, 0)</f>
        <v>#N/A</v>
      </c>
      <c r="AQ58" s="44" t="e">
        <f>IF(M58&lt;&gt;INDEX('BMP Records'!M:M, MATCH($A58, 'BMP Records'!$A:$A, 0)), 1, 0)</f>
        <v>#N/A</v>
      </c>
      <c r="AR58" s="44" t="e">
        <f>IF(N58&lt;&gt;INDEX('BMP Records'!N:N, MATCH($A58, 'BMP Records'!$A:$A, 0)), 1, 0)</f>
        <v>#N/A</v>
      </c>
      <c r="AS58" s="44" t="e">
        <f>IF(O58&lt;&gt;INDEX('BMP Records'!O:O, MATCH($A58, 'BMP Records'!$A:$A, 0)), 1, 0)</f>
        <v>#N/A</v>
      </c>
      <c r="AT58" s="44" t="e">
        <f>IF(P58&lt;&gt;INDEX('BMP Records'!P:P, MATCH($A58, 'BMP Records'!$A:$A, 0)), 1, 0)</f>
        <v>#N/A</v>
      </c>
      <c r="AU58" s="44" t="e">
        <f>IF(Q58&lt;&gt;INDEX('BMP Records'!Q:Q, MATCH($A58, 'BMP Records'!$A:$A, 0)), 1, 0)</f>
        <v>#N/A</v>
      </c>
      <c r="AV58" s="44" t="e">
        <f>IF(R58&lt;&gt;INDEX('BMP Records'!R:R, MATCH($A58, 'BMP Records'!$A:$A, 0)), 1, 0)</f>
        <v>#N/A</v>
      </c>
      <c r="AW58" s="44" t="e">
        <f>IF(S58&lt;&gt;INDEX('BMP Records'!S:S, MATCH($A58, 'BMP Records'!$A:$A, 0)), 1, 0)</f>
        <v>#N/A</v>
      </c>
      <c r="AX58" s="44" t="e">
        <f>IF(T58&lt;&gt;INDEX('BMP Records'!T:T, MATCH($A58, 'BMP Records'!$A:$A, 0)), 1, 0)</f>
        <v>#N/A</v>
      </c>
      <c r="AY58" s="44" t="e">
        <f>IF(U58&lt;&gt;INDEX('BMP Records'!U:U, MATCH($A58, 'BMP Records'!$A:$A, 0)), 1, 0)</f>
        <v>#N/A</v>
      </c>
      <c r="AZ58" s="44" t="e">
        <f>IF(V58&lt;&gt;INDEX('BMP Records'!V:V, MATCH($A58, 'BMP Records'!$A:$A, 0)), 1, 0)</f>
        <v>#N/A</v>
      </c>
      <c r="BA58" s="44" t="e">
        <f>IF(W58&lt;&gt;INDEX('BMP Records'!W:W, MATCH($A58, 'BMP Records'!$A:$A, 0)), 1, 0)</f>
        <v>#N/A</v>
      </c>
      <c r="BB58" s="44" t="e">
        <f>IF(X58&lt;&gt;INDEX('BMP Records'!X:X, MATCH($A58, 'BMP Records'!$A:$A, 0)), 1, 0)</f>
        <v>#N/A</v>
      </c>
      <c r="BC58" s="44" t="e">
        <f>IF(Y58&lt;&gt;INDEX('BMP Records'!Y:Y, MATCH($A58, 'BMP Records'!$A:$A, 0)), 1, 0)</f>
        <v>#N/A</v>
      </c>
      <c r="BD58" s="44" t="e">
        <f>IF(Z58&lt;&gt;INDEX('BMP Records'!Z:Z, MATCH($A58, 'BMP Records'!$A:$A, 0)), 1, 0)</f>
        <v>#N/A</v>
      </c>
      <c r="BE58" s="44" t="e">
        <f>IF(AA58&lt;&gt;INDEX('BMP Records'!AA:AA, MATCH($A58, 'BMP Records'!$A:$A, 0)), 1, 0)</f>
        <v>#N/A</v>
      </c>
      <c r="BF58" s="44" t="e">
        <f>IF(AB58&lt;&gt;INDEX('BMP Records'!AB:AB, MATCH($A58, 'BMP Records'!$A:$A, 0)), 1, 0)</f>
        <v>#N/A</v>
      </c>
      <c r="BG58" s="44" t="e">
        <f>IF(AC58&lt;&gt;INDEX('BMP Records'!AC:AC, MATCH($A58, 'BMP Records'!$A:$A, 0)), 1, 0)</f>
        <v>#N/A</v>
      </c>
      <c r="BH58" s="62" t="e">
        <f>IF(AD58&lt;&gt;INDEX('BMP Records'!AD:AD, MATCH($A58, 'BMP Records'!$A:$A, 0)), 1, 0)</f>
        <v>#N/A</v>
      </c>
      <c r="BI58" s="44" t="e">
        <f>IF(AE58&lt;&gt;INDEX('BMP Records'!AE:AE, MATCH($A58, 'BMP Records'!$A:$A, 0)), 1, 0)</f>
        <v>#N/A</v>
      </c>
      <c r="BJ58" s="62" t="e">
        <f>SUM(Table124[[#This Row],[Comments]:[Comments32]])</f>
        <v>#N/A</v>
      </c>
    </row>
    <row r="59" spans="2:62" x14ac:dyDescent="0.55000000000000004">
      <c r="B59" s="16"/>
      <c r="C59" s="40"/>
      <c r="D59" s="39"/>
      <c r="G59" s="16"/>
      <c r="J59" s="15" t="s">
        <v>173</v>
      </c>
      <c r="S59" s="63"/>
      <c r="T59" s="87"/>
      <c r="U59" s="63"/>
      <c r="V59" s="43"/>
      <c r="W59" s="64"/>
      <c r="X59" s="87"/>
      <c r="Y59" s="63"/>
      <c r="Z59" s="64"/>
      <c r="AA59" s="65"/>
      <c r="AB59" s="63"/>
      <c r="AC59" s="63"/>
      <c r="AD59" s="63"/>
      <c r="AE59" s="88"/>
      <c r="AF59" s="44" t="e">
        <f>IF(B59&lt;&gt;INDEX('BMP Records'!B:B, MATCH($A59, 'BMP Records'!$A:$A, 0)), 1, 0)</f>
        <v>#N/A</v>
      </c>
      <c r="AG59" s="44" t="e">
        <f>IF(C59&lt;&gt;INDEX('BMP Records'!C:C, MATCH($A59, 'BMP Records'!$A:$A, 0)), 1, 0)</f>
        <v>#N/A</v>
      </c>
      <c r="AH59" s="44" t="e">
        <f>IF(D59&lt;&gt;INDEX('BMP Records'!D:D, MATCH($A59, 'BMP Records'!$A:$A, 0)), 1, 0)</f>
        <v>#N/A</v>
      </c>
      <c r="AI59" s="44" t="e">
        <f>IF(E59&lt;&gt;INDEX('BMP Records'!E:E, MATCH($A59, 'BMP Records'!$A:$A, 0)), 1, 0)</f>
        <v>#N/A</v>
      </c>
      <c r="AJ59" s="44" t="e">
        <f>IF(F59&lt;&gt;INDEX('BMP Records'!F:F, MATCH($A59, 'BMP Records'!$A:$A, 0)), 1, 0)</f>
        <v>#N/A</v>
      </c>
      <c r="AK59" s="44" t="e">
        <f>IF(G59&lt;&gt;INDEX('BMP Records'!G:G, MATCH($A59, 'BMP Records'!$A:$A, 0)), 1, 0)</f>
        <v>#N/A</v>
      </c>
      <c r="AL59" s="44" t="e">
        <f>IF(H59&lt;&gt;INDEX('BMP Records'!H:H, MATCH($A59, 'BMP Records'!$A:$A, 0)), 1, 0)</f>
        <v>#N/A</v>
      </c>
      <c r="AM59" s="44" t="e">
        <f>IF(I59&lt;&gt;INDEX('BMP Records'!I:I, MATCH($A59, 'BMP Records'!$A:$A, 0)), 1, 0)</f>
        <v>#N/A</v>
      </c>
      <c r="AN59" s="44" t="e">
        <f>IF(J59&lt;&gt;INDEX('BMP Records'!J:J, MATCH($A59, 'BMP Records'!$A:$A, 0)), 1, 0)</f>
        <v>#N/A</v>
      </c>
      <c r="AO59" s="44" t="e">
        <f>IF(K59&lt;&gt;INDEX('BMP Records'!K:K, MATCH($A59, 'BMP Records'!$A:$A, 0)), 1, 0)</f>
        <v>#N/A</v>
      </c>
      <c r="AP59" s="44" t="e">
        <f>IF(L59&lt;&gt;INDEX('BMP Records'!L:L, MATCH($A59, 'BMP Records'!$A:$A, 0)), 1, 0)</f>
        <v>#N/A</v>
      </c>
      <c r="AQ59" s="44" t="e">
        <f>IF(M59&lt;&gt;INDEX('BMP Records'!M:M, MATCH($A59, 'BMP Records'!$A:$A, 0)), 1, 0)</f>
        <v>#N/A</v>
      </c>
      <c r="AR59" s="44" t="e">
        <f>IF(N59&lt;&gt;INDEX('BMP Records'!N:N, MATCH($A59, 'BMP Records'!$A:$A, 0)), 1, 0)</f>
        <v>#N/A</v>
      </c>
      <c r="AS59" s="44" t="e">
        <f>IF(O59&lt;&gt;INDEX('BMP Records'!O:O, MATCH($A59, 'BMP Records'!$A:$A, 0)), 1, 0)</f>
        <v>#N/A</v>
      </c>
      <c r="AT59" s="44" t="e">
        <f>IF(P59&lt;&gt;INDEX('BMP Records'!P:P, MATCH($A59, 'BMP Records'!$A:$A, 0)), 1, 0)</f>
        <v>#N/A</v>
      </c>
      <c r="AU59" s="44" t="e">
        <f>IF(Q59&lt;&gt;INDEX('BMP Records'!Q:Q, MATCH($A59, 'BMP Records'!$A:$A, 0)), 1, 0)</f>
        <v>#N/A</v>
      </c>
      <c r="AV59" s="44" t="e">
        <f>IF(R59&lt;&gt;INDEX('BMP Records'!R:R, MATCH($A59, 'BMP Records'!$A:$A, 0)), 1, 0)</f>
        <v>#N/A</v>
      </c>
      <c r="AW59" s="44" t="e">
        <f>IF(S59&lt;&gt;INDEX('BMP Records'!S:S, MATCH($A59, 'BMP Records'!$A:$A, 0)), 1, 0)</f>
        <v>#N/A</v>
      </c>
      <c r="AX59" s="44" t="e">
        <f>IF(T59&lt;&gt;INDEX('BMP Records'!T:T, MATCH($A59, 'BMP Records'!$A:$A, 0)), 1, 0)</f>
        <v>#N/A</v>
      </c>
      <c r="AY59" s="44" t="e">
        <f>IF(U59&lt;&gt;INDEX('BMP Records'!U:U, MATCH($A59, 'BMP Records'!$A:$A, 0)), 1, 0)</f>
        <v>#N/A</v>
      </c>
      <c r="AZ59" s="44" t="e">
        <f>IF(V59&lt;&gt;INDEX('BMP Records'!V:V, MATCH($A59, 'BMP Records'!$A:$A, 0)), 1, 0)</f>
        <v>#N/A</v>
      </c>
      <c r="BA59" s="44" t="e">
        <f>IF(W59&lt;&gt;INDEX('BMP Records'!W:W, MATCH($A59, 'BMP Records'!$A:$A, 0)), 1, 0)</f>
        <v>#N/A</v>
      </c>
      <c r="BB59" s="44" t="e">
        <f>IF(X59&lt;&gt;INDEX('BMP Records'!X:X, MATCH($A59, 'BMP Records'!$A:$A, 0)), 1, 0)</f>
        <v>#N/A</v>
      </c>
      <c r="BC59" s="44" t="e">
        <f>IF(Y59&lt;&gt;INDEX('BMP Records'!Y:Y, MATCH($A59, 'BMP Records'!$A:$A, 0)), 1, 0)</f>
        <v>#N/A</v>
      </c>
      <c r="BD59" s="44" t="e">
        <f>IF(Z59&lt;&gt;INDEX('BMP Records'!Z:Z, MATCH($A59, 'BMP Records'!$A:$A, 0)), 1, 0)</f>
        <v>#N/A</v>
      </c>
      <c r="BE59" s="44" t="e">
        <f>IF(AA59&lt;&gt;INDEX('BMP Records'!AA:AA, MATCH($A59, 'BMP Records'!$A:$A, 0)), 1, 0)</f>
        <v>#N/A</v>
      </c>
      <c r="BF59" s="44" t="e">
        <f>IF(AB59&lt;&gt;INDEX('BMP Records'!AB:AB, MATCH($A59, 'BMP Records'!$A:$A, 0)), 1, 0)</f>
        <v>#N/A</v>
      </c>
      <c r="BG59" s="44" t="e">
        <f>IF(AC59&lt;&gt;INDEX('BMP Records'!AC:AC, MATCH($A59, 'BMP Records'!$A:$A, 0)), 1, 0)</f>
        <v>#N/A</v>
      </c>
      <c r="BH59" s="62" t="e">
        <f>IF(AD59&lt;&gt;INDEX('BMP Records'!AD:AD, MATCH($A59, 'BMP Records'!$A:$A, 0)), 1, 0)</f>
        <v>#N/A</v>
      </c>
      <c r="BI59" s="44" t="e">
        <f>IF(AE59&lt;&gt;INDEX('BMP Records'!AE:AE, MATCH($A59, 'BMP Records'!$A:$A, 0)), 1, 0)</f>
        <v>#N/A</v>
      </c>
      <c r="BJ59" s="62" t="e">
        <f>SUM(Table124[[#This Row],[Comments]:[Comments32]])</f>
        <v>#N/A</v>
      </c>
    </row>
    <row r="60" spans="2:62" x14ac:dyDescent="0.55000000000000004">
      <c r="B60" s="16"/>
      <c r="C60" s="40"/>
      <c r="D60" s="39"/>
      <c r="G60" s="16"/>
      <c r="J60" s="15" t="s">
        <v>173</v>
      </c>
      <c r="S60" s="63"/>
      <c r="T60" s="87"/>
      <c r="U60" s="63"/>
      <c r="V60" s="43"/>
      <c r="W60" s="64"/>
      <c r="X60" s="87"/>
      <c r="Y60" s="63"/>
      <c r="Z60" s="64"/>
      <c r="AA60" s="65"/>
      <c r="AB60" s="63"/>
      <c r="AC60" s="63"/>
      <c r="AD60" s="63"/>
      <c r="AE60" s="88"/>
      <c r="AF60" s="44" t="e">
        <f>IF(B60&lt;&gt;INDEX('BMP Records'!B:B, MATCH($A60, 'BMP Records'!$A:$A, 0)), 1, 0)</f>
        <v>#N/A</v>
      </c>
      <c r="AG60" s="44" t="e">
        <f>IF(C60&lt;&gt;INDEX('BMP Records'!C:C, MATCH($A60, 'BMP Records'!$A:$A, 0)), 1, 0)</f>
        <v>#N/A</v>
      </c>
      <c r="AH60" s="44" t="e">
        <f>IF(D60&lt;&gt;INDEX('BMP Records'!D:D, MATCH($A60, 'BMP Records'!$A:$A, 0)), 1, 0)</f>
        <v>#N/A</v>
      </c>
      <c r="AI60" s="44" t="e">
        <f>IF(E60&lt;&gt;INDEX('BMP Records'!E:E, MATCH($A60, 'BMP Records'!$A:$A, 0)), 1, 0)</f>
        <v>#N/A</v>
      </c>
      <c r="AJ60" s="44" t="e">
        <f>IF(F60&lt;&gt;INDEX('BMP Records'!F:F, MATCH($A60, 'BMP Records'!$A:$A, 0)), 1, 0)</f>
        <v>#N/A</v>
      </c>
      <c r="AK60" s="44" t="e">
        <f>IF(G60&lt;&gt;INDEX('BMP Records'!G:G, MATCH($A60, 'BMP Records'!$A:$A, 0)), 1, 0)</f>
        <v>#N/A</v>
      </c>
      <c r="AL60" s="44" t="e">
        <f>IF(H60&lt;&gt;INDEX('BMP Records'!H:H, MATCH($A60, 'BMP Records'!$A:$A, 0)), 1, 0)</f>
        <v>#N/A</v>
      </c>
      <c r="AM60" s="44" t="e">
        <f>IF(I60&lt;&gt;INDEX('BMP Records'!I:I, MATCH($A60, 'BMP Records'!$A:$A, 0)), 1, 0)</f>
        <v>#N/A</v>
      </c>
      <c r="AN60" s="44" t="e">
        <f>IF(J60&lt;&gt;INDEX('BMP Records'!J:J, MATCH($A60, 'BMP Records'!$A:$A, 0)), 1, 0)</f>
        <v>#N/A</v>
      </c>
      <c r="AO60" s="44" t="e">
        <f>IF(K60&lt;&gt;INDEX('BMP Records'!K:K, MATCH($A60, 'BMP Records'!$A:$A, 0)), 1, 0)</f>
        <v>#N/A</v>
      </c>
      <c r="AP60" s="44" t="e">
        <f>IF(L60&lt;&gt;INDEX('BMP Records'!L:L, MATCH($A60, 'BMP Records'!$A:$A, 0)), 1, 0)</f>
        <v>#N/A</v>
      </c>
      <c r="AQ60" s="44" t="e">
        <f>IF(M60&lt;&gt;INDEX('BMP Records'!M:M, MATCH($A60, 'BMP Records'!$A:$A, 0)), 1, 0)</f>
        <v>#N/A</v>
      </c>
      <c r="AR60" s="44" t="e">
        <f>IF(N60&lt;&gt;INDEX('BMP Records'!N:N, MATCH($A60, 'BMP Records'!$A:$A, 0)), 1, 0)</f>
        <v>#N/A</v>
      </c>
      <c r="AS60" s="44" t="e">
        <f>IF(O60&lt;&gt;INDEX('BMP Records'!O:O, MATCH($A60, 'BMP Records'!$A:$A, 0)), 1, 0)</f>
        <v>#N/A</v>
      </c>
      <c r="AT60" s="44" t="e">
        <f>IF(P60&lt;&gt;INDEX('BMP Records'!P:P, MATCH($A60, 'BMP Records'!$A:$A, 0)), 1, 0)</f>
        <v>#N/A</v>
      </c>
      <c r="AU60" s="44" t="e">
        <f>IF(Q60&lt;&gt;INDEX('BMP Records'!Q:Q, MATCH($A60, 'BMP Records'!$A:$A, 0)), 1, 0)</f>
        <v>#N/A</v>
      </c>
      <c r="AV60" s="44" t="e">
        <f>IF(R60&lt;&gt;INDEX('BMP Records'!R:R, MATCH($A60, 'BMP Records'!$A:$A, 0)), 1, 0)</f>
        <v>#N/A</v>
      </c>
      <c r="AW60" s="44" t="e">
        <f>IF(S60&lt;&gt;INDEX('BMP Records'!S:S, MATCH($A60, 'BMP Records'!$A:$A, 0)), 1, 0)</f>
        <v>#N/A</v>
      </c>
      <c r="AX60" s="44" t="e">
        <f>IF(T60&lt;&gt;INDEX('BMP Records'!T:T, MATCH($A60, 'BMP Records'!$A:$A, 0)), 1, 0)</f>
        <v>#N/A</v>
      </c>
      <c r="AY60" s="44" t="e">
        <f>IF(U60&lt;&gt;INDEX('BMP Records'!U:U, MATCH($A60, 'BMP Records'!$A:$A, 0)), 1, 0)</f>
        <v>#N/A</v>
      </c>
      <c r="AZ60" s="44" t="e">
        <f>IF(V60&lt;&gt;INDEX('BMP Records'!V:V, MATCH($A60, 'BMP Records'!$A:$A, 0)), 1, 0)</f>
        <v>#N/A</v>
      </c>
      <c r="BA60" s="44" t="e">
        <f>IF(W60&lt;&gt;INDEX('BMP Records'!W:W, MATCH($A60, 'BMP Records'!$A:$A, 0)), 1, 0)</f>
        <v>#N/A</v>
      </c>
      <c r="BB60" s="44" t="e">
        <f>IF(X60&lt;&gt;INDEX('BMP Records'!X:X, MATCH($A60, 'BMP Records'!$A:$A, 0)), 1, 0)</f>
        <v>#N/A</v>
      </c>
      <c r="BC60" s="44" t="e">
        <f>IF(Y60&lt;&gt;INDEX('BMP Records'!Y:Y, MATCH($A60, 'BMP Records'!$A:$A, 0)), 1, 0)</f>
        <v>#N/A</v>
      </c>
      <c r="BD60" s="44" t="e">
        <f>IF(Z60&lt;&gt;INDEX('BMP Records'!Z:Z, MATCH($A60, 'BMP Records'!$A:$A, 0)), 1, 0)</f>
        <v>#N/A</v>
      </c>
      <c r="BE60" s="44" t="e">
        <f>IF(AA60&lt;&gt;INDEX('BMP Records'!AA:AA, MATCH($A60, 'BMP Records'!$A:$A, 0)), 1, 0)</f>
        <v>#N/A</v>
      </c>
      <c r="BF60" s="44" t="e">
        <f>IF(AB60&lt;&gt;INDEX('BMP Records'!AB:AB, MATCH($A60, 'BMP Records'!$A:$A, 0)), 1, 0)</f>
        <v>#N/A</v>
      </c>
      <c r="BG60" s="44" t="e">
        <f>IF(AC60&lt;&gt;INDEX('BMP Records'!AC:AC, MATCH($A60, 'BMP Records'!$A:$A, 0)), 1, 0)</f>
        <v>#N/A</v>
      </c>
      <c r="BH60" s="62" t="e">
        <f>IF(AD60&lt;&gt;INDEX('BMP Records'!AD:AD, MATCH($A60, 'BMP Records'!$A:$A, 0)), 1, 0)</f>
        <v>#N/A</v>
      </c>
      <c r="BI60" s="44" t="e">
        <f>IF(AE60&lt;&gt;INDEX('BMP Records'!AE:AE, MATCH($A60, 'BMP Records'!$A:$A, 0)), 1, 0)</f>
        <v>#N/A</v>
      </c>
      <c r="BJ60" s="62" t="e">
        <f>SUM(Table124[[#This Row],[Comments]:[Comments32]])</f>
        <v>#N/A</v>
      </c>
    </row>
    <row r="61" spans="2:62" x14ac:dyDescent="0.55000000000000004">
      <c r="B61" s="16"/>
      <c r="C61" s="40"/>
      <c r="D61" s="39"/>
      <c r="G61" s="16"/>
      <c r="J61" s="15" t="s">
        <v>173</v>
      </c>
      <c r="S61" s="63"/>
      <c r="T61" s="87"/>
      <c r="U61" s="63"/>
      <c r="V61" s="43"/>
      <c r="W61" s="64"/>
      <c r="X61" s="87"/>
      <c r="Y61" s="63"/>
      <c r="Z61" s="64"/>
      <c r="AA61" s="65"/>
      <c r="AB61" s="63"/>
      <c r="AC61" s="63"/>
      <c r="AD61" s="63"/>
      <c r="AE61" s="88"/>
      <c r="AF61" s="44" t="e">
        <f>IF(B61&lt;&gt;INDEX('BMP Records'!B:B, MATCH($A61, 'BMP Records'!$A:$A, 0)), 1, 0)</f>
        <v>#N/A</v>
      </c>
      <c r="AG61" s="44" t="e">
        <f>IF(C61&lt;&gt;INDEX('BMP Records'!C:C, MATCH($A61, 'BMP Records'!$A:$A, 0)), 1, 0)</f>
        <v>#N/A</v>
      </c>
      <c r="AH61" s="44" t="e">
        <f>IF(D61&lt;&gt;INDEX('BMP Records'!D:D, MATCH($A61, 'BMP Records'!$A:$A, 0)), 1, 0)</f>
        <v>#N/A</v>
      </c>
      <c r="AI61" s="44" t="e">
        <f>IF(E61&lt;&gt;INDEX('BMP Records'!E:E, MATCH($A61, 'BMP Records'!$A:$A, 0)), 1, 0)</f>
        <v>#N/A</v>
      </c>
      <c r="AJ61" s="44" t="e">
        <f>IF(F61&lt;&gt;INDEX('BMP Records'!F:F, MATCH($A61, 'BMP Records'!$A:$A, 0)), 1, 0)</f>
        <v>#N/A</v>
      </c>
      <c r="AK61" s="44" t="e">
        <f>IF(G61&lt;&gt;INDEX('BMP Records'!G:G, MATCH($A61, 'BMP Records'!$A:$A, 0)), 1, 0)</f>
        <v>#N/A</v>
      </c>
      <c r="AL61" s="44" t="e">
        <f>IF(H61&lt;&gt;INDEX('BMP Records'!H:H, MATCH($A61, 'BMP Records'!$A:$A, 0)), 1, 0)</f>
        <v>#N/A</v>
      </c>
      <c r="AM61" s="44" t="e">
        <f>IF(I61&lt;&gt;INDEX('BMP Records'!I:I, MATCH($A61, 'BMP Records'!$A:$A, 0)), 1, 0)</f>
        <v>#N/A</v>
      </c>
      <c r="AN61" s="44" t="e">
        <f>IF(J61&lt;&gt;INDEX('BMP Records'!J:J, MATCH($A61, 'BMP Records'!$A:$A, 0)), 1, 0)</f>
        <v>#N/A</v>
      </c>
      <c r="AO61" s="44" t="e">
        <f>IF(K61&lt;&gt;INDEX('BMP Records'!K:K, MATCH($A61, 'BMP Records'!$A:$A, 0)), 1, 0)</f>
        <v>#N/A</v>
      </c>
      <c r="AP61" s="44" t="e">
        <f>IF(L61&lt;&gt;INDEX('BMP Records'!L:L, MATCH($A61, 'BMP Records'!$A:$A, 0)), 1, 0)</f>
        <v>#N/A</v>
      </c>
      <c r="AQ61" s="44" t="e">
        <f>IF(M61&lt;&gt;INDEX('BMP Records'!M:M, MATCH($A61, 'BMP Records'!$A:$A, 0)), 1, 0)</f>
        <v>#N/A</v>
      </c>
      <c r="AR61" s="44" t="e">
        <f>IF(N61&lt;&gt;INDEX('BMP Records'!N:N, MATCH($A61, 'BMP Records'!$A:$A, 0)), 1, 0)</f>
        <v>#N/A</v>
      </c>
      <c r="AS61" s="44" t="e">
        <f>IF(O61&lt;&gt;INDEX('BMP Records'!O:O, MATCH($A61, 'BMP Records'!$A:$A, 0)), 1, 0)</f>
        <v>#N/A</v>
      </c>
      <c r="AT61" s="44" t="e">
        <f>IF(P61&lt;&gt;INDEX('BMP Records'!P:P, MATCH($A61, 'BMP Records'!$A:$A, 0)), 1, 0)</f>
        <v>#N/A</v>
      </c>
      <c r="AU61" s="44" t="e">
        <f>IF(Q61&lt;&gt;INDEX('BMP Records'!Q:Q, MATCH($A61, 'BMP Records'!$A:$A, 0)), 1, 0)</f>
        <v>#N/A</v>
      </c>
      <c r="AV61" s="44" t="e">
        <f>IF(R61&lt;&gt;INDEX('BMP Records'!R:R, MATCH($A61, 'BMP Records'!$A:$A, 0)), 1, 0)</f>
        <v>#N/A</v>
      </c>
      <c r="AW61" s="44" t="e">
        <f>IF(S61&lt;&gt;INDEX('BMP Records'!S:S, MATCH($A61, 'BMP Records'!$A:$A, 0)), 1, 0)</f>
        <v>#N/A</v>
      </c>
      <c r="AX61" s="44" t="e">
        <f>IF(T61&lt;&gt;INDEX('BMP Records'!T:T, MATCH($A61, 'BMP Records'!$A:$A, 0)), 1, 0)</f>
        <v>#N/A</v>
      </c>
      <c r="AY61" s="44" t="e">
        <f>IF(U61&lt;&gt;INDEX('BMP Records'!U:U, MATCH($A61, 'BMP Records'!$A:$A, 0)), 1, 0)</f>
        <v>#N/A</v>
      </c>
      <c r="AZ61" s="44" t="e">
        <f>IF(V61&lt;&gt;INDEX('BMP Records'!V:V, MATCH($A61, 'BMP Records'!$A:$A, 0)), 1, 0)</f>
        <v>#N/A</v>
      </c>
      <c r="BA61" s="44" t="e">
        <f>IF(W61&lt;&gt;INDEX('BMP Records'!W:W, MATCH($A61, 'BMP Records'!$A:$A, 0)), 1, 0)</f>
        <v>#N/A</v>
      </c>
      <c r="BB61" s="44" t="e">
        <f>IF(X61&lt;&gt;INDEX('BMP Records'!X:X, MATCH($A61, 'BMP Records'!$A:$A, 0)), 1, 0)</f>
        <v>#N/A</v>
      </c>
      <c r="BC61" s="44" t="e">
        <f>IF(Y61&lt;&gt;INDEX('BMP Records'!Y:Y, MATCH($A61, 'BMP Records'!$A:$A, 0)), 1, 0)</f>
        <v>#N/A</v>
      </c>
      <c r="BD61" s="44" t="e">
        <f>IF(Z61&lt;&gt;INDEX('BMP Records'!Z:Z, MATCH($A61, 'BMP Records'!$A:$A, 0)), 1, 0)</f>
        <v>#N/A</v>
      </c>
      <c r="BE61" s="44" t="e">
        <f>IF(AA61&lt;&gt;INDEX('BMP Records'!AA:AA, MATCH($A61, 'BMP Records'!$A:$A, 0)), 1, 0)</f>
        <v>#N/A</v>
      </c>
      <c r="BF61" s="44" t="e">
        <f>IF(AB61&lt;&gt;INDEX('BMP Records'!AB:AB, MATCH($A61, 'BMP Records'!$A:$A, 0)), 1, 0)</f>
        <v>#N/A</v>
      </c>
      <c r="BG61" s="44" t="e">
        <f>IF(AC61&lt;&gt;INDEX('BMP Records'!AC:AC, MATCH($A61, 'BMP Records'!$A:$A, 0)), 1, 0)</f>
        <v>#N/A</v>
      </c>
      <c r="BH61" s="62" t="e">
        <f>IF(AD61&lt;&gt;INDEX('BMP Records'!AD:AD, MATCH($A61, 'BMP Records'!$A:$A, 0)), 1, 0)</f>
        <v>#N/A</v>
      </c>
      <c r="BI61" s="44" t="e">
        <f>IF(AE61&lt;&gt;INDEX('BMP Records'!AE:AE, MATCH($A61, 'BMP Records'!$A:$A, 0)), 1, 0)</f>
        <v>#N/A</v>
      </c>
      <c r="BJ61" s="62" t="e">
        <f>SUM(Table124[[#This Row],[Comments]:[Comments32]])</f>
        <v>#N/A</v>
      </c>
    </row>
    <row r="62" spans="2:62" x14ac:dyDescent="0.55000000000000004">
      <c r="B62" s="16"/>
      <c r="C62" s="40"/>
      <c r="D62" s="39"/>
      <c r="G62" s="16"/>
      <c r="J62" s="15" t="s">
        <v>173</v>
      </c>
      <c r="S62" s="63"/>
      <c r="T62" s="87"/>
      <c r="U62" s="63"/>
      <c r="V62" s="43"/>
      <c r="W62" s="64"/>
      <c r="X62" s="87"/>
      <c r="Y62" s="63"/>
      <c r="Z62" s="64"/>
      <c r="AA62" s="65"/>
      <c r="AB62" s="63"/>
      <c r="AC62" s="63"/>
      <c r="AD62" s="63"/>
      <c r="AE62" s="88"/>
      <c r="AF62" s="44" t="e">
        <f>IF(B62&lt;&gt;INDEX('BMP Records'!B:B, MATCH($A62, 'BMP Records'!$A:$A, 0)), 1, 0)</f>
        <v>#N/A</v>
      </c>
      <c r="AG62" s="44" t="e">
        <f>IF(C62&lt;&gt;INDEX('BMP Records'!C:C, MATCH($A62, 'BMP Records'!$A:$A, 0)), 1, 0)</f>
        <v>#N/A</v>
      </c>
      <c r="AH62" s="44" t="e">
        <f>IF(D62&lt;&gt;INDEX('BMP Records'!D:D, MATCH($A62, 'BMP Records'!$A:$A, 0)), 1, 0)</f>
        <v>#N/A</v>
      </c>
      <c r="AI62" s="44" t="e">
        <f>IF(E62&lt;&gt;INDEX('BMP Records'!E:E, MATCH($A62, 'BMP Records'!$A:$A, 0)), 1, 0)</f>
        <v>#N/A</v>
      </c>
      <c r="AJ62" s="44" t="e">
        <f>IF(F62&lt;&gt;INDEX('BMP Records'!F:F, MATCH($A62, 'BMP Records'!$A:$A, 0)), 1, 0)</f>
        <v>#N/A</v>
      </c>
      <c r="AK62" s="44" t="e">
        <f>IF(G62&lt;&gt;INDEX('BMP Records'!G:G, MATCH($A62, 'BMP Records'!$A:$A, 0)), 1, 0)</f>
        <v>#N/A</v>
      </c>
      <c r="AL62" s="44" t="e">
        <f>IF(H62&lt;&gt;INDEX('BMP Records'!H:H, MATCH($A62, 'BMP Records'!$A:$A, 0)), 1, 0)</f>
        <v>#N/A</v>
      </c>
      <c r="AM62" s="44" t="e">
        <f>IF(I62&lt;&gt;INDEX('BMP Records'!I:I, MATCH($A62, 'BMP Records'!$A:$A, 0)), 1, 0)</f>
        <v>#N/A</v>
      </c>
      <c r="AN62" s="44" t="e">
        <f>IF(J62&lt;&gt;INDEX('BMP Records'!J:J, MATCH($A62, 'BMP Records'!$A:$A, 0)), 1, 0)</f>
        <v>#N/A</v>
      </c>
      <c r="AO62" s="44" t="e">
        <f>IF(K62&lt;&gt;INDEX('BMP Records'!K:K, MATCH($A62, 'BMP Records'!$A:$A, 0)), 1, 0)</f>
        <v>#N/A</v>
      </c>
      <c r="AP62" s="44" t="e">
        <f>IF(L62&lt;&gt;INDEX('BMP Records'!L:L, MATCH($A62, 'BMP Records'!$A:$A, 0)), 1, 0)</f>
        <v>#N/A</v>
      </c>
      <c r="AQ62" s="44" t="e">
        <f>IF(M62&lt;&gt;INDEX('BMP Records'!M:M, MATCH($A62, 'BMP Records'!$A:$A, 0)), 1, 0)</f>
        <v>#N/A</v>
      </c>
      <c r="AR62" s="44" t="e">
        <f>IF(N62&lt;&gt;INDEX('BMP Records'!N:N, MATCH($A62, 'BMP Records'!$A:$A, 0)), 1, 0)</f>
        <v>#N/A</v>
      </c>
      <c r="AS62" s="44" t="e">
        <f>IF(O62&lt;&gt;INDEX('BMP Records'!O:O, MATCH($A62, 'BMP Records'!$A:$A, 0)), 1, 0)</f>
        <v>#N/A</v>
      </c>
      <c r="AT62" s="44" t="e">
        <f>IF(P62&lt;&gt;INDEX('BMP Records'!P:P, MATCH($A62, 'BMP Records'!$A:$A, 0)), 1, 0)</f>
        <v>#N/A</v>
      </c>
      <c r="AU62" s="44" t="e">
        <f>IF(Q62&lt;&gt;INDEX('BMP Records'!Q:Q, MATCH($A62, 'BMP Records'!$A:$A, 0)), 1, 0)</f>
        <v>#N/A</v>
      </c>
      <c r="AV62" s="44" t="e">
        <f>IF(R62&lt;&gt;INDEX('BMP Records'!R:R, MATCH($A62, 'BMP Records'!$A:$A, 0)), 1, 0)</f>
        <v>#N/A</v>
      </c>
      <c r="AW62" s="44" t="e">
        <f>IF(S62&lt;&gt;INDEX('BMP Records'!S:S, MATCH($A62, 'BMP Records'!$A:$A, 0)), 1, 0)</f>
        <v>#N/A</v>
      </c>
      <c r="AX62" s="44" t="e">
        <f>IF(T62&lt;&gt;INDEX('BMP Records'!T:T, MATCH($A62, 'BMP Records'!$A:$A, 0)), 1, 0)</f>
        <v>#N/A</v>
      </c>
      <c r="AY62" s="44" t="e">
        <f>IF(U62&lt;&gt;INDEX('BMP Records'!U:U, MATCH($A62, 'BMP Records'!$A:$A, 0)), 1, 0)</f>
        <v>#N/A</v>
      </c>
      <c r="AZ62" s="44" t="e">
        <f>IF(V62&lt;&gt;INDEX('BMP Records'!V:V, MATCH($A62, 'BMP Records'!$A:$A, 0)), 1, 0)</f>
        <v>#N/A</v>
      </c>
      <c r="BA62" s="44" t="e">
        <f>IF(W62&lt;&gt;INDEX('BMP Records'!W:W, MATCH($A62, 'BMP Records'!$A:$A, 0)), 1, 0)</f>
        <v>#N/A</v>
      </c>
      <c r="BB62" s="44" t="e">
        <f>IF(X62&lt;&gt;INDEX('BMP Records'!X:X, MATCH($A62, 'BMP Records'!$A:$A, 0)), 1, 0)</f>
        <v>#N/A</v>
      </c>
      <c r="BC62" s="44" t="e">
        <f>IF(Y62&lt;&gt;INDEX('BMP Records'!Y:Y, MATCH($A62, 'BMP Records'!$A:$A, 0)), 1, 0)</f>
        <v>#N/A</v>
      </c>
      <c r="BD62" s="44" t="e">
        <f>IF(Z62&lt;&gt;INDEX('BMP Records'!Z:Z, MATCH($A62, 'BMP Records'!$A:$A, 0)), 1, 0)</f>
        <v>#N/A</v>
      </c>
      <c r="BE62" s="44" t="e">
        <f>IF(AA62&lt;&gt;INDEX('BMP Records'!AA:AA, MATCH($A62, 'BMP Records'!$A:$A, 0)), 1, 0)</f>
        <v>#N/A</v>
      </c>
      <c r="BF62" s="44" t="e">
        <f>IF(AB62&lt;&gt;INDEX('BMP Records'!AB:AB, MATCH($A62, 'BMP Records'!$A:$A, 0)), 1, 0)</f>
        <v>#N/A</v>
      </c>
      <c r="BG62" s="44" t="e">
        <f>IF(AC62&lt;&gt;INDEX('BMP Records'!AC:AC, MATCH($A62, 'BMP Records'!$A:$A, 0)), 1, 0)</f>
        <v>#N/A</v>
      </c>
      <c r="BH62" s="62" t="e">
        <f>IF(AD62&lt;&gt;INDEX('BMP Records'!AD:AD, MATCH($A62, 'BMP Records'!$A:$A, 0)), 1, 0)</f>
        <v>#N/A</v>
      </c>
      <c r="BI62" s="44" t="e">
        <f>IF(AE62&lt;&gt;INDEX('BMP Records'!AE:AE, MATCH($A62, 'BMP Records'!$A:$A, 0)), 1, 0)</f>
        <v>#N/A</v>
      </c>
      <c r="BJ62" s="62" t="e">
        <f>SUM(Table124[[#This Row],[Comments]:[Comments32]])</f>
        <v>#N/A</v>
      </c>
    </row>
    <row r="63" spans="2:62" x14ac:dyDescent="0.55000000000000004">
      <c r="B63" s="16"/>
      <c r="C63" s="40"/>
      <c r="D63" s="39"/>
      <c r="G63" s="16"/>
      <c r="J63" s="15" t="s">
        <v>173</v>
      </c>
      <c r="S63" s="63"/>
      <c r="T63" s="87"/>
      <c r="U63" s="63"/>
      <c r="V63" s="43"/>
      <c r="W63" s="64"/>
      <c r="X63" s="87"/>
      <c r="Y63" s="63"/>
      <c r="Z63" s="64"/>
      <c r="AA63" s="65"/>
      <c r="AB63" s="63"/>
      <c r="AC63" s="63"/>
      <c r="AD63" s="63"/>
      <c r="AE63" s="88"/>
      <c r="AF63" s="44" t="e">
        <f>IF(B63&lt;&gt;INDEX('BMP Records'!B:B, MATCH($A63, 'BMP Records'!$A:$A, 0)), 1, 0)</f>
        <v>#N/A</v>
      </c>
      <c r="AG63" s="44" t="e">
        <f>IF(C63&lt;&gt;INDEX('BMP Records'!C:C, MATCH($A63, 'BMP Records'!$A:$A, 0)), 1, 0)</f>
        <v>#N/A</v>
      </c>
      <c r="AH63" s="44" t="e">
        <f>IF(D63&lt;&gt;INDEX('BMP Records'!D:D, MATCH($A63, 'BMP Records'!$A:$A, 0)), 1, 0)</f>
        <v>#N/A</v>
      </c>
      <c r="AI63" s="44" t="e">
        <f>IF(E63&lt;&gt;INDEX('BMP Records'!E:E, MATCH($A63, 'BMP Records'!$A:$A, 0)), 1, 0)</f>
        <v>#N/A</v>
      </c>
      <c r="AJ63" s="44" t="e">
        <f>IF(F63&lt;&gt;INDEX('BMP Records'!F:F, MATCH($A63, 'BMP Records'!$A:$A, 0)), 1, 0)</f>
        <v>#N/A</v>
      </c>
      <c r="AK63" s="44" t="e">
        <f>IF(G63&lt;&gt;INDEX('BMP Records'!G:G, MATCH($A63, 'BMP Records'!$A:$A, 0)), 1, 0)</f>
        <v>#N/A</v>
      </c>
      <c r="AL63" s="44" t="e">
        <f>IF(H63&lt;&gt;INDEX('BMP Records'!H:H, MATCH($A63, 'BMP Records'!$A:$A, 0)), 1, 0)</f>
        <v>#N/A</v>
      </c>
      <c r="AM63" s="44" t="e">
        <f>IF(I63&lt;&gt;INDEX('BMP Records'!I:I, MATCH($A63, 'BMP Records'!$A:$A, 0)), 1, 0)</f>
        <v>#N/A</v>
      </c>
      <c r="AN63" s="44" t="e">
        <f>IF(J63&lt;&gt;INDEX('BMP Records'!J:J, MATCH($A63, 'BMP Records'!$A:$A, 0)), 1, 0)</f>
        <v>#N/A</v>
      </c>
      <c r="AO63" s="44" t="e">
        <f>IF(K63&lt;&gt;INDEX('BMP Records'!K:K, MATCH($A63, 'BMP Records'!$A:$A, 0)), 1, 0)</f>
        <v>#N/A</v>
      </c>
      <c r="AP63" s="44" t="e">
        <f>IF(L63&lt;&gt;INDEX('BMP Records'!L:L, MATCH($A63, 'BMP Records'!$A:$A, 0)), 1, 0)</f>
        <v>#N/A</v>
      </c>
      <c r="AQ63" s="44" t="e">
        <f>IF(M63&lt;&gt;INDEX('BMP Records'!M:M, MATCH($A63, 'BMP Records'!$A:$A, 0)), 1, 0)</f>
        <v>#N/A</v>
      </c>
      <c r="AR63" s="44" t="e">
        <f>IF(N63&lt;&gt;INDEX('BMP Records'!N:N, MATCH($A63, 'BMP Records'!$A:$A, 0)), 1, 0)</f>
        <v>#N/A</v>
      </c>
      <c r="AS63" s="44" t="e">
        <f>IF(O63&lt;&gt;INDEX('BMP Records'!O:O, MATCH($A63, 'BMP Records'!$A:$A, 0)), 1, 0)</f>
        <v>#N/A</v>
      </c>
      <c r="AT63" s="44" t="e">
        <f>IF(P63&lt;&gt;INDEX('BMP Records'!P:P, MATCH($A63, 'BMP Records'!$A:$A, 0)), 1, 0)</f>
        <v>#N/A</v>
      </c>
      <c r="AU63" s="44" t="e">
        <f>IF(Q63&lt;&gt;INDEX('BMP Records'!Q:Q, MATCH($A63, 'BMP Records'!$A:$A, 0)), 1, 0)</f>
        <v>#N/A</v>
      </c>
      <c r="AV63" s="44" t="e">
        <f>IF(R63&lt;&gt;INDEX('BMP Records'!R:R, MATCH($A63, 'BMP Records'!$A:$A, 0)), 1, 0)</f>
        <v>#N/A</v>
      </c>
      <c r="AW63" s="44" t="e">
        <f>IF(S63&lt;&gt;INDEX('BMP Records'!S:S, MATCH($A63, 'BMP Records'!$A:$A, 0)), 1, 0)</f>
        <v>#N/A</v>
      </c>
      <c r="AX63" s="44" t="e">
        <f>IF(T63&lt;&gt;INDEX('BMP Records'!T:T, MATCH($A63, 'BMP Records'!$A:$A, 0)), 1, 0)</f>
        <v>#N/A</v>
      </c>
      <c r="AY63" s="44" t="e">
        <f>IF(U63&lt;&gt;INDEX('BMP Records'!U:U, MATCH($A63, 'BMP Records'!$A:$A, 0)), 1, 0)</f>
        <v>#N/A</v>
      </c>
      <c r="AZ63" s="44" t="e">
        <f>IF(V63&lt;&gt;INDEX('BMP Records'!V:V, MATCH($A63, 'BMP Records'!$A:$A, 0)), 1, 0)</f>
        <v>#N/A</v>
      </c>
      <c r="BA63" s="44" t="e">
        <f>IF(W63&lt;&gt;INDEX('BMP Records'!W:W, MATCH($A63, 'BMP Records'!$A:$A, 0)), 1, 0)</f>
        <v>#N/A</v>
      </c>
      <c r="BB63" s="44" t="e">
        <f>IF(X63&lt;&gt;INDEX('BMP Records'!X:X, MATCH($A63, 'BMP Records'!$A:$A, 0)), 1, 0)</f>
        <v>#N/A</v>
      </c>
      <c r="BC63" s="44" t="e">
        <f>IF(Y63&lt;&gt;INDEX('BMP Records'!Y:Y, MATCH($A63, 'BMP Records'!$A:$A, 0)), 1, 0)</f>
        <v>#N/A</v>
      </c>
      <c r="BD63" s="44" t="e">
        <f>IF(Z63&lt;&gt;INDEX('BMP Records'!Z:Z, MATCH($A63, 'BMP Records'!$A:$A, 0)), 1, 0)</f>
        <v>#N/A</v>
      </c>
      <c r="BE63" s="44" t="e">
        <f>IF(AA63&lt;&gt;INDEX('BMP Records'!AA:AA, MATCH($A63, 'BMP Records'!$A:$A, 0)), 1, 0)</f>
        <v>#N/A</v>
      </c>
      <c r="BF63" s="44" t="e">
        <f>IF(AB63&lt;&gt;INDEX('BMP Records'!AB:AB, MATCH($A63, 'BMP Records'!$A:$A, 0)), 1, 0)</f>
        <v>#N/A</v>
      </c>
      <c r="BG63" s="44" t="e">
        <f>IF(AC63&lt;&gt;INDEX('BMP Records'!AC:AC, MATCH($A63, 'BMP Records'!$A:$A, 0)), 1, 0)</f>
        <v>#N/A</v>
      </c>
      <c r="BH63" s="62" t="e">
        <f>IF(AD63&lt;&gt;INDEX('BMP Records'!AD:AD, MATCH($A63, 'BMP Records'!$A:$A, 0)), 1, 0)</f>
        <v>#N/A</v>
      </c>
      <c r="BI63" s="44" t="e">
        <f>IF(AE63&lt;&gt;INDEX('BMP Records'!AE:AE, MATCH($A63, 'BMP Records'!$A:$A, 0)), 1, 0)</f>
        <v>#N/A</v>
      </c>
      <c r="BJ63" s="62" t="e">
        <f>SUM(Table124[[#This Row],[Comments]:[Comments32]])</f>
        <v>#N/A</v>
      </c>
    </row>
    <row r="64" spans="2:62" x14ac:dyDescent="0.55000000000000004">
      <c r="B64" s="16"/>
      <c r="C64" s="40"/>
      <c r="D64" s="39"/>
      <c r="G64" s="16"/>
      <c r="J64" s="15" t="s">
        <v>173</v>
      </c>
      <c r="S64" s="63"/>
      <c r="T64" s="87"/>
      <c r="U64" s="63"/>
      <c r="V64" s="43"/>
      <c r="W64" s="64"/>
      <c r="X64" s="87"/>
      <c r="Y64" s="63"/>
      <c r="Z64" s="64"/>
      <c r="AA64" s="65"/>
      <c r="AB64" s="63"/>
      <c r="AC64" s="63"/>
      <c r="AD64" s="63"/>
      <c r="AE64" s="88"/>
      <c r="AF64" s="44" t="e">
        <f>IF(B64&lt;&gt;INDEX('BMP Records'!B:B, MATCH($A64, 'BMP Records'!$A:$A, 0)), 1, 0)</f>
        <v>#N/A</v>
      </c>
      <c r="AG64" s="44" t="e">
        <f>IF(C64&lt;&gt;INDEX('BMP Records'!C:C, MATCH($A64, 'BMP Records'!$A:$A, 0)), 1, 0)</f>
        <v>#N/A</v>
      </c>
      <c r="AH64" s="44" t="e">
        <f>IF(D64&lt;&gt;INDEX('BMP Records'!D:D, MATCH($A64, 'BMP Records'!$A:$A, 0)), 1, 0)</f>
        <v>#N/A</v>
      </c>
      <c r="AI64" s="44" t="e">
        <f>IF(E64&lt;&gt;INDEX('BMP Records'!E:E, MATCH($A64, 'BMP Records'!$A:$A, 0)), 1, 0)</f>
        <v>#N/A</v>
      </c>
      <c r="AJ64" s="44" t="e">
        <f>IF(F64&lt;&gt;INDEX('BMP Records'!F:F, MATCH($A64, 'BMP Records'!$A:$A, 0)), 1, 0)</f>
        <v>#N/A</v>
      </c>
      <c r="AK64" s="44" t="e">
        <f>IF(G64&lt;&gt;INDEX('BMP Records'!G:G, MATCH($A64, 'BMP Records'!$A:$A, 0)), 1, 0)</f>
        <v>#N/A</v>
      </c>
      <c r="AL64" s="44" t="e">
        <f>IF(H64&lt;&gt;INDEX('BMP Records'!H:H, MATCH($A64, 'BMP Records'!$A:$A, 0)), 1, 0)</f>
        <v>#N/A</v>
      </c>
      <c r="AM64" s="44" t="e">
        <f>IF(I64&lt;&gt;INDEX('BMP Records'!I:I, MATCH($A64, 'BMP Records'!$A:$A, 0)), 1, 0)</f>
        <v>#N/A</v>
      </c>
      <c r="AN64" s="44" t="e">
        <f>IF(J64&lt;&gt;INDEX('BMP Records'!J:J, MATCH($A64, 'BMP Records'!$A:$A, 0)), 1, 0)</f>
        <v>#N/A</v>
      </c>
      <c r="AO64" s="44" t="e">
        <f>IF(K64&lt;&gt;INDEX('BMP Records'!K:K, MATCH($A64, 'BMP Records'!$A:$A, 0)), 1, 0)</f>
        <v>#N/A</v>
      </c>
      <c r="AP64" s="44" t="e">
        <f>IF(L64&lt;&gt;INDEX('BMP Records'!L:L, MATCH($A64, 'BMP Records'!$A:$A, 0)), 1, 0)</f>
        <v>#N/A</v>
      </c>
      <c r="AQ64" s="44" t="e">
        <f>IF(M64&lt;&gt;INDEX('BMP Records'!M:M, MATCH($A64, 'BMP Records'!$A:$A, 0)), 1, 0)</f>
        <v>#N/A</v>
      </c>
      <c r="AR64" s="44" t="e">
        <f>IF(N64&lt;&gt;INDEX('BMP Records'!N:N, MATCH($A64, 'BMP Records'!$A:$A, 0)), 1, 0)</f>
        <v>#N/A</v>
      </c>
      <c r="AS64" s="44" t="e">
        <f>IF(O64&lt;&gt;INDEX('BMP Records'!O:O, MATCH($A64, 'BMP Records'!$A:$A, 0)), 1, 0)</f>
        <v>#N/A</v>
      </c>
      <c r="AT64" s="44" t="e">
        <f>IF(P64&lt;&gt;INDEX('BMP Records'!P:P, MATCH($A64, 'BMP Records'!$A:$A, 0)), 1, 0)</f>
        <v>#N/A</v>
      </c>
      <c r="AU64" s="44" t="e">
        <f>IF(Q64&lt;&gt;INDEX('BMP Records'!Q:Q, MATCH($A64, 'BMP Records'!$A:$A, 0)), 1, 0)</f>
        <v>#N/A</v>
      </c>
      <c r="AV64" s="44" t="e">
        <f>IF(R64&lt;&gt;INDEX('BMP Records'!R:R, MATCH($A64, 'BMP Records'!$A:$A, 0)), 1, 0)</f>
        <v>#N/A</v>
      </c>
      <c r="AW64" s="44" t="e">
        <f>IF(S64&lt;&gt;INDEX('BMP Records'!S:S, MATCH($A64, 'BMP Records'!$A:$A, 0)), 1, 0)</f>
        <v>#N/A</v>
      </c>
      <c r="AX64" s="44" t="e">
        <f>IF(T64&lt;&gt;INDEX('BMP Records'!T:T, MATCH($A64, 'BMP Records'!$A:$A, 0)), 1, 0)</f>
        <v>#N/A</v>
      </c>
      <c r="AY64" s="44" t="e">
        <f>IF(U64&lt;&gt;INDEX('BMP Records'!U:U, MATCH($A64, 'BMP Records'!$A:$A, 0)), 1, 0)</f>
        <v>#N/A</v>
      </c>
      <c r="AZ64" s="44" t="e">
        <f>IF(V64&lt;&gt;INDEX('BMP Records'!V:V, MATCH($A64, 'BMP Records'!$A:$A, 0)), 1, 0)</f>
        <v>#N/A</v>
      </c>
      <c r="BA64" s="44" t="e">
        <f>IF(W64&lt;&gt;INDEX('BMP Records'!W:W, MATCH($A64, 'BMP Records'!$A:$A, 0)), 1, 0)</f>
        <v>#N/A</v>
      </c>
      <c r="BB64" s="44" t="e">
        <f>IF(X64&lt;&gt;INDEX('BMP Records'!X:X, MATCH($A64, 'BMP Records'!$A:$A, 0)), 1, 0)</f>
        <v>#N/A</v>
      </c>
      <c r="BC64" s="44" t="e">
        <f>IF(Y64&lt;&gt;INDEX('BMP Records'!Y:Y, MATCH($A64, 'BMP Records'!$A:$A, 0)), 1, 0)</f>
        <v>#N/A</v>
      </c>
      <c r="BD64" s="44" t="e">
        <f>IF(Z64&lt;&gt;INDEX('BMP Records'!Z:Z, MATCH($A64, 'BMP Records'!$A:$A, 0)), 1, 0)</f>
        <v>#N/A</v>
      </c>
      <c r="BE64" s="44" t="e">
        <f>IF(AA64&lt;&gt;INDEX('BMP Records'!AA:AA, MATCH($A64, 'BMP Records'!$A:$A, 0)), 1, 0)</f>
        <v>#N/A</v>
      </c>
      <c r="BF64" s="44" t="e">
        <f>IF(AB64&lt;&gt;INDEX('BMP Records'!AB:AB, MATCH($A64, 'BMP Records'!$A:$A, 0)), 1, 0)</f>
        <v>#N/A</v>
      </c>
      <c r="BG64" s="44" t="e">
        <f>IF(AC64&lt;&gt;INDEX('BMP Records'!AC:AC, MATCH($A64, 'BMP Records'!$A:$A, 0)), 1, 0)</f>
        <v>#N/A</v>
      </c>
      <c r="BH64" s="62" t="e">
        <f>IF(AD64&lt;&gt;INDEX('BMP Records'!AD:AD, MATCH($A64, 'BMP Records'!$A:$A, 0)), 1, 0)</f>
        <v>#N/A</v>
      </c>
      <c r="BI64" s="44" t="e">
        <f>IF(AE64&lt;&gt;INDEX('BMP Records'!AE:AE, MATCH($A64, 'BMP Records'!$A:$A, 0)), 1, 0)</f>
        <v>#N/A</v>
      </c>
      <c r="BJ64" s="62" t="e">
        <f>SUM(Table124[[#This Row],[Comments]:[Comments32]])</f>
        <v>#N/A</v>
      </c>
    </row>
    <row r="65" spans="2:62" x14ac:dyDescent="0.55000000000000004">
      <c r="B65" s="16"/>
      <c r="C65" s="40"/>
      <c r="D65" s="39"/>
      <c r="G65" s="16"/>
      <c r="J65" s="15" t="s">
        <v>173</v>
      </c>
      <c r="S65" s="63"/>
      <c r="T65" s="87"/>
      <c r="U65" s="63"/>
      <c r="V65" s="43"/>
      <c r="W65" s="64"/>
      <c r="X65" s="87"/>
      <c r="Y65" s="63"/>
      <c r="Z65" s="64"/>
      <c r="AA65" s="65"/>
      <c r="AB65" s="63"/>
      <c r="AC65" s="63"/>
      <c r="AD65" s="63"/>
      <c r="AE65" s="88"/>
      <c r="AF65" s="44" t="e">
        <f>IF(B65&lt;&gt;INDEX('BMP Records'!B:B, MATCH($A65, 'BMP Records'!$A:$A, 0)), 1, 0)</f>
        <v>#N/A</v>
      </c>
      <c r="AG65" s="44" t="e">
        <f>IF(C65&lt;&gt;INDEX('BMP Records'!C:C, MATCH($A65, 'BMP Records'!$A:$A, 0)), 1, 0)</f>
        <v>#N/A</v>
      </c>
      <c r="AH65" s="44" t="e">
        <f>IF(D65&lt;&gt;INDEX('BMP Records'!D:D, MATCH($A65, 'BMP Records'!$A:$A, 0)), 1, 0)</f>
        <v>#N/A</v>
      </c>
      <c r="AI65" s="44" t="e">
        <f>IF(E65&lt;&gt;INDEX('BMP Records'!E:E, MATCH($A65, 'BMP Records'!$A:$A, 0)), 1, 0)</f>
        <v>#N/A</v>
      </c>
      <c r="AJ65" s="44" t="e">
        <f>IF(F65&lt;&gt;INDEX('BMP Records'!F:F, MATCH($A65, 'BMP Records'!$A:$A, 0)), 1, 0)</f>
        <v>#N/A</v>
      </c>
      <c r="AK65" s="44" t="e">
        <f>IF(G65&lt;&gt;INDEX('BMP Records'!G:G, MATCH($A65, 'BMP Records'!$A:$A, 0)), 1, 0)</f>
        <v>#N/A</v>
      </c>
      <c r="AL65" s="44" t="e">
        <f>IF(H65&lt;&gt;INDEX('BMP Records'!H:H, MATCH($A65, 'BMP Records'!$A:$A, 0)), 1, 0)</f>
        <v>#N/A</v>
      </c>
      <c r="AM65" s="44" t="e">
        <f>IF(I65&lt;&gt;INDEX('BMP Records'!I:I, MATCH($A65, 'BMP Records'!$A:$A, 0)), 1, 0)</f>
        <v>#N/A</v>
      </c>
      <c r="AN65" s="44" t="e">
        <f>IF(J65&lt;&gt;INDEX('BMP Records'!J:J, MATCH($A65, 'BMP Records'!$A:$A, 0)), 1, 0)</f>
        <v>#N/A</v>
      </c>
      <c r="AO65" s="44" t="e">
        <f>IF(K65&lt;&gt;INDEX('BMP Records'!K:K, MATCH($A65, 'BMP Records'!$A:$A, 0)), 1, 0)</f>
        <v>#N/A</v>
      </c>
      <c r="AP65" s="44" t="e">
        <f>IF(L65&lt;&gt;INDEX('BMP Records'!L:L, MATCH($A65, 'BMP Records'!$A:$A, 0)), 1, 0)</f>
        <v>#N/A</v>
      </c>
      <c r="AQ65" s="44" t="e">
        <f>IF(M65&lt;&gt;INDEX('BMP Records'!M:M, MATCH($A65, 'BMP Records'!$A:$A, 0)), 1, 0)</f>
        <v>#N/A</v>
      </c>
      <c r="AR65" s="44" t="e">
        <f>IF(N65&lt;&gt;INDEX('BMP Records'!N:N, MATCH($A65, 'BMP Records'!$A:$A, 0)), 1, 0)</f>
        <v>#N/A</v>
      </c>
      <c r="AS65" s="44" t="e">
        <f>IF(O65&lt;&gt;INDEX('BMP Records'!O:O, MATCH($A65, 'BMP Records'!$A:$A, 0)), 1, 0)</f>
        <v>#N/A</v>
      </c>
      <c r="AT65" s="44" t="e">
        <f>IF(P65&lt;&gt;INDEX('BMP Records'!P:P, MATCH($A65, 'BMP Records'!$A:$A, 0)), 1, 0)</f>
        <v>#N/A</v>
      </c>
      <c r="AU65" s="44" t="e">
        <f>IF(Q65&lt;&gt;INDEX('BMP Records'!Q:Q, MATCH($A65, 'BMP Records'!$A:$A, 0)), 1, 0)</f>
        <v>#N/A</v>
      </c>
      <c r="AV65" s="44" t="e">
        <f>IF(R65&lt;&gt;INDEX('BMP Records'!R:R, MATCH($A65, 'BMP Records'!$A:$A, 0)), 1, 0)</f>
        <v>#N/A</v>
      </c>
      <c r="AW65" s="44" t="e">
        <f>IF(S65&lt;&gt;INDEX('BMP Records'!S:S, MATCH($A65, 'BMP Records'!$A:$A, 0)), 1, 0)</f>
        <v>#N/A</v>
      </c>
      <c r="AX65" s="44" t="e">
        <f>IF(T65&lt;&gt;INDEX('BMP Records'!T:T, MATCH($A65, 'BMP Records'!$A:$A, 0)), 1, 0)</f>
        <v>#N/A</v>
      </c>
      <c r="AY65" s="44" t="e">
        <f>IF(U65&lt;&gt;INDEX('BMP Records'!U:U, MATCH($A65, 'BMP Records'!$A:$A, 0)), 1, 0)</f>
        <v>#N/A</v>
      </c>
      <c r="AZ65" s="44" t="e">
        <f>IF(V65&lt;&gt;INDEX('BMP Records'!V:V, MATCH($A65, 'BMP Records'!$A:$A, 0)), 1, 0)</f>
        <v>#N/A</v>
      </c>
      <c r="BA65" s="44" t="e">
        <f>IF(W65&lt;&gt;INDEX('BMP Records'!W:W, MATCH($A65, 'BMP Records'!$A:$A, 0)), 1, 0)</f>
        <v>#N/A</v>
      </c>
      <c r="BB65" s="44" t="e">
        <f>IF(X65&lt;&gt;INDEX('BMP Records'!X:X, MATCH($A65, 'BMP Records'!$A:$A, 0)), 1, 0)</f>
        <v>#N/A</v>
      </c>
      <c r="BC65" s="44" t="e">
        <f>IF(Y65&lt;&gt;INDEX('BMP Records'!Y:Y, MATCH($A65, 'BMP Records'!$A:$A, 0)), 1, 0)</f>
        <v>#N/A</v>
      </c>
      <c r="BD65" s="44" t="e">
        <f>IF(Z65&lt;&gt;INDEX('BMP Records'!Z:Z, MATCH($A65, 'BMP Records'!$A:$A, 0)), 1, 0)</f>
        <v>#N/A</v>
      </c>
      <c r="BE65" s="44" t="e">
        <f>IF(AA65&lt;&gt;INDEX('BMP Records'!AA:AA, MATCH($A65, 'BMP Records'!$A:$A, 0)), 1, 0)</f>
        <v>#N/A</v>
      </c>
      <c r="BF65" s="44" t="e">
        <f>IF(AB65&lt;&gt;INDEX('BMP Records'!AB:AB, MATCH($A65, 'BMP Records'!$A:$A, 0)), 1, 0)</f>
        <v>#N/A</v>
      </c>
      <c r="BG65" s="44" t="e">
        <f>IF(AC65&lt;&gt;INDEX('BMP Records'!AC:AC, MATCH($A65, 'BMP Records'!$A:$A, 0)), 1, 0)</f>
        <v>#N/A</v>
      </c>
      <c r="BH65" s="62" t="e">
        <f>IF(AD65&lt;&gt;INDEX('BMP Records'!AD:AD, MATCH($A65, 'BMP Records'!$A:$A, 0)), 1, 0)</f>
        <v>#N/A</v>
      </c>
      <c r="BI65" s="44" t="e">
        <f>IF(AE65&lt;&gt;INDEX('BMP Records'!AE:AE, MATCH($A65, 'BMP Records'!$A:$A, 0)), 1, 0)</f>
        <v>#N/A</v>
      </c>
      <c r="BJ65" s="62" t="e">
        <f>SUM(Table124[[#This Row],[Comments]:[Comments32]])</f>
        <v>#N/A</v>
      </c>
    </row>
    <row r="66" spans="2:62" x14ac:dyDescent="0.55000000000000004">
      <c r="B66" s="16"/>
      <c r="C66" s="40"/>
      <c r="D66" s="39"/>
      <c r="G66" s="16"/>
      <c r="J66" s="15" t="s">
        <v>173</v>
      </c>
      <c r="S66" s="63"/>
      <c r="T66" s="87"/>
      <c r="U66" s="63"/>
      <c r="V66" s="43"/>
      <c r="W66" s="64"/>
      <c r="X66" s="87"/>
      <c r="Y66" s="63"/>
      <c r="Z66" s="64"/>
      <c r="AA66" s="65"/>
      <c r="AB66" s="63"/>
      <c r="AC66" s="63"/>
      <c r="AD66" s="63"/>
      <c r="AE66" s="88"/>
      <c r="AF66" s="44" t="e">
        <f>IF(B66&lt;&gt;INDEX('BMP Records'!B:B, MATCH($A66, 'BMP Records'!$A:$A, 0)), 1, 0)</f>
        <v>#N/A</v>
      </c>
      <c r="AG66" s="44" t="e">
        <f>IF(C66&lt;&gt;INDEX('BMP Records'!C:C, MATCH($A66, 'BMP Records'!$A:$A, 0)), 1, 0)</f>
        <v>#N/A</v>
      </c>
      <c r="AH66" s="44" t="e">
        <f>IF(D66&lt;&gt;INDEX('BMP Records'!D:D, MATCH($A66, 'BMP Records'!$A:$A, 0)), 1, 0)</f>
        <v>#N/A</v>
      </c>
      <c r="AI66" s="44" t="e">
        <f>IF(E66&lt;&gt;INDEX('BMP Records'!E:E, MATCH($A66, 'BMP Records'!$A:$A, 0)), 1, 0)</f>
        <v>#N/A</v>
      </c>
      <c r="AJ66" s="44" t="e">
        <f>IF(F66&lt;&gt;INDEX('BMP Records'!F:F, MATCH($A66, 'BMP Records'!$A:$A, 0)), 1, 0)</f>
        <v>#N/A</v>
      </c>
      <c r="AK66" s="44" t="e">
        <f>IF(G66&lt;&gt;INDEX('BMP Records'!G:G, MATCH($A66, 'BMP Records'!$A:$A, 0)), 1, 0)</f>
        <v>#N/A</v>
      </c>
      <c r="AL66" s="44" t="e">
        <f>IF(H66&lt;&gt;INDEX('BMP Records'!H:H, MATCH($A66, 'BMP Records'!$A:$A, 0)), 1, 0)</f>
        <v>#N/A</v>
      </c>
      <c r="AM66" s="44" t="e">
        <f>IF(I66&lt;&gt;INDEX('BMP Records'!I:I, MATCH($A66, 'BMP Records'!$A:$A, 0)), 1, 0)</f>
        <v>#N/A</v>
      </c>
      <c r="AN66" s="44" t="e">
        <f>IF(J66&lt;&gt;INDEX('BMP Records'!J:J, MATCH($A66, 'BMP Records'!$A:$A, 0)), 1, 0)</f>
        <v>#N/A</v>
      </c>
      <c r="AO66" s="44" t="e">
        <f>IF(K66&lt;&gt;INDEX('BMP Records'!K:K, MATCH($A66, 'BMP Records'!$A:$A, 0)), 1, 0)</f>
        <v>#N/A</v>
      </c>
      <c r="AP66" s="44" t="e">
        <f>IF(L66&lt;&gt;INDEX('BMP Records'!L:L, MATCH($A66, 'BMP Records'!$A:$A, 0)), 1, 0)</f>
        <v>#N/A</v>
      </c>
      <c r="AQ66" s="44" t="e">
        <f>IF(M66&lt;&gt;INDEX('BMP Records'!M:M, MATCH($A66, 'BMP Records'!$A:$A, 0)), 1, 0)</f>
        <v>#N/A</v>
      </c>
      <c r="AR66" s="44" t="e">
        <f>IF(N66&lt;&gt;INDEX('BMP Records'!N:N, MATCH($A66, 'BMP Records'!$A:$A, 0)), 1, 0)</f>
        <v>#N/A</v>
      </c>
      <c r="AS66" s="44" t="e">
        <f>IF(O66&lt;&gt;INDEX('BMP Records'!O:O, MATCH($A66, 'BMP Records'!$A:$A, 0)), 1, 0)</f>
        <v>#N/A</v>
      </c>
      <c r="AT66" s="44" t="e">
        <f>IF(P66&lt;&gt;INDEX('BMP Records'!P:P, MATCH($A66, 'BMP Records'!$A:$A, 0)), 1, 0)</f>
        <v>#N/A</v>
      </c>
      <c r="AU66" s="44" t="e">
        <f>IF(Q66&lt;&gt;INDEX('BMP Records'!Q:Q, MATCH($A66, 'BMP Records'!$A:$A, 0)), 1, 0)</f>
        <v>#N/A</v>
      </c>
      <c r="AV66" s="44" t="e">
        <f>IF(R66&lt;&gt;INDEX('BMP Records'!R:R, MATCH($A66, 'BMP Records'!$A:$A, 0)), 1, 0)</f>
        <v>#N/A</v>
      </c>
      <c r="AW66" s="44" t="e">
        <f>IF(S66&lt;&gt;INDEX('BMP Records'!S:S, MATCH($A66, 'BMP Records'!$A:$A, 0)), 1, 0)</f>
        <v>#N/A</v>
      </c>
      <c r="AX66" s="44" t="e">
        <f>IF(T66&lt;&gt;INDEX('BMP Records'!T:T, MATCH($A66, 'BMP Records'!$A:$A, 0)), 1, 0)</f>
        <v>#N/A</v>
      </c>
      <c r="AY66" s="44" t="e">
        <f>IF(U66&lt;&gt;INDEX('BMP Records'!U:U, MATCH($A66, 'BMP Records'!$A:$A, 0)), 1, 0)</f>
        <v>#N/A</v>
      </c>
      <c r="AZ66" s="44" t="e">
        <f>IF(V66&lt;&gt;INDEX('BMP Records'!V:V, MATCH($A66, 'BMP Records'!$A:$A, 0)), 1, 0)</f>
        <v>#N/A</v>
      </c>
      <c r="BA66" s="44" t="e">
        <f>IF(W66&lt;&gt;INDEX('BMP Records'!W:W, MATCH($A66, 'BMP Records'!$A:$A, 0)), 1, 0)</f>
        <v>#N/A</v>
      </c>
      <c r="BB66" s="44" t="e">
        <f>IF(X66&lt;&gt;INDEX('BMP Records'!X:X, MATCH($A66, 'BMP Records'!$A:$A, 0)), 1, 0)</f>
        <v>#N/A</v>
      </c>
      <c r="BC66" s="44" t="e">
        <f>IF(Y66&lt;&gt;INDEX('BMP Records'!Y:Y, MATCH($A66, 'BMP Records'!$A:$A, 0)), 1, 0)</f>
        <v>#N/A</v>
      </c>
      <c r="BD66" s="44" t="e">
        <f>IF(Z66&lt;&gt;INDEX('BMP Records'!Z:Z, MATCH($A66, 'BMP Records'!$A:$A, 0)), 1, 0)</f>
        <v>#N/A</v>
      </c>
      <c r="BE66" s="44" t="e">
        <f>IF(AA66&lt;&gt;INDEX('BMP Records'!AA:AA, MATCH($A66, 'BMP Records'!$A:$A, 0)), 1, 0)</f>
        <v>#N/A</v>
      </c>
      <c r="BF66" s="44" t="e">
        <f>IF(AB66&lt;&gt;INDEX('BMP Records'!AB:AB, MATCH($A66, 'BMP Records'!$A:$A, 0)), 1, 0)</f>
        <v>#N/A</v>
      </c>
      <c r="BG66" s="44" t="e">
        <f>IF(AC66&lt;&gt;INDEX('BMP Records'!AC:AC, MATCH($A66, 'BMP Records'!$A:$A, 0)), 1, 0)</f>
        <v>#N/A</v>
      </c>
      <c r="BH66" s="62" t="e">
        <f>IF(AD66&lt;&gt;INDEX('BMP Records'!AD:AD, MATCH($A66, 'BMP Records'!$A:$A, 0)), 1, 0)</f>
        <v>#N/A</v>
      </c>
      <c r="BI66" s="44" t="e">
        <f>IF(AE66&lt;&gt;INDEX('BMP Records'!AE:AE, MATCH($A66, 'BMP Records'!$A:$A, 0)), 1, 0)</f>
        <v>#N/A</v>
      </c>
      <c r="BJ66" s="62" t="e">
        <f>SUM(Table124[[#This Row],[Comments]:[Comments32]])</f>
        <v>#N/A</v>
      </c>
    </row>
    <row r="67" spans="2:62" x14ac:dyDescent="0.55000000000000004">
      <c r="B67" s="16"/>
      <c r="C67" s="40"/>
      <c r="D67" s="39"/>
      <c r="G67" s="16"/>
      <c r="J67" s="15" t="s">
        <v>173</v>
      </c>
      <c r="S67" s="63"/>
      <c r="T67" s="87"/>
      <c r="U67" s="63"/>
      <c r="V67" s="43"/>
      <c r="W67" s="64"/>
      <c r="X67" s="87"/>
      <c r="Y67" s="63"/>
      <c r="Z67" s="64"/>
      <c r="AA67" s="65"/>
      <c r="AB67" s="63"/>
      <c r="AC67" s="63"/>
      <c r="AD67" s="63"/>
      <c r="AE67" s="88"/>
      <c r="AF67" s="44" t="e">
        <f>IF(B67&lt;&gt;INDEX('BMP Records'!B:B, MATCH($A67, 'BMP Records'!$A:$A, 0)), 1, 0)</f>
        <v>#N/A</v>
      </c>
      <c r="AG67" s="44" t="e">
        <f>IF(C67&lt;&gt;INDEX('BMP Records'!C:C, MATCH($A67, 'BMP Records'!$A:$A, 0)), 1, 0)</f>
        <v>#N/A</v>
      </c>
      <c r="AH67" s="44" t="e">
        <f>IF(D67&lt;&gt;INDEX('BMP Records'!D:D, MATCH($A67, 'BMP Records'!$A:$A, 0)), 1, 0)</f>
        <v>#N/A</v>
      </c>
      <c r="AI67" s="44" t="e">
        <f>IF(E67&lt;&gt;INDEX('BMP Records'!E:E, MATCH($A67, 'BMP Records'!$A:$A, 0)), 1, 0)</f>
        <v>#N/A</v>
      </c>
      <c r="AJ67" s="44" t="e">
        <f>IF(F67&lt;&gt;INDEX('BMP Records'!F:F, MATCH($A67, 'BMP Records'!$A:$A, 0)), 1, 0)</f>
        <v>#N/A</v>
      </c>
      <c r="AK67" s="44" t="e">
        <f>IF(G67&lt;&gt;INDEX('BMP Records'!G:G, MATCH($A67, 'BMP Records'!$A:$A, 0)), 1, 0)</f>
        <v>#N/A</v>
      </c>
      <c r="AL67" s="44" t="e">
        <f>IF(H67&lt;&gt;INDEX('BMP Records'!H:H, MATCH($A67, 'BMP Records'!$A:$A, 0)), 1, 0)</f>
        <v>#N/A</v>
      </c>
      <c r="AM67" s="44" t="e">
        <f>IF(I67&lt;&gt;INDEX('BMP Records'!I:I, MATCH($A67, 'BMP Records'!$A:$A, 0)), 1, 0)</f>
        <v>#N/A</v>
      </c>
      <c r="AN67" s="44" t="e">
        <f>IF(J67&lt;&gt;INDEX('BMP Records'!J:J, MATCH($A67, 'BMP Records'!$A:$A, 0)), 1, 0)</f>
        <v>#N/A</v>
      </c>
      <c r="AO67" s="44" t="e">
        <f>IF(K67&lt;&gt;INDEX('BMP Records'!K:K, MATCH($A67, 'BMP Records'!$A:$A, 0)), 1, 0)</f>
        <v>#N/A</v>
      </c>
      <c r="AP67" s="44" t="e">
        <f>IF(L67&lt;&gt;INDEX('BMP Records'!L:L, MATCH($A67, 'BMP Records'!$A:$A, 0)), 1, 0)</f>
        <v>#N/A</v>
      </c>
      <c r="AQ67" s="44" t="e">
        <f>IF(M67&lt;&gt;INDEX('BMP Records'!M:M, MATCH($A67, 'BMP Records'!$A:$A, 0)), 1, 0)</f>
        <v>#N/A</v>
      </c>
      <c r="AR67" s="44" t="e">
        <f>IF(N67&lt;&gt;INDEX('BMP Records'!N:N, MATCH($A67, 'BMP Records'!$A:$A, 0)), 1, 0)</f>
        <v>#N/A</v>
      </c>
      <c r="AS67" s="44" t="e">
        <f>IF(O67&lt;&gt;INDEX('BMP Records'!O:O, MATCH($A67, 'BMP Records'!$A:$A, 0)), 1, 0)</f>
        <v>#N/A</v>
      </c>
      <c r="AT67" s="44" t="e">
        <f>IF(P67&lt;&gt;INDEX('BMP Records'!P:P, MATCH($A67, 'BMP Records'!$A:$A, 0)), 1, 0)</f>
        <v>#N/A</v>
      </c>
      <c r="AU67" s="44" t="e">
        <f>IF(Q67&lt;&gt;INDEX('BMP Records'!Q:Q, MATCH($A67, 'BMP Records'!$A:$A, 0)), 1, 0)</f>
        <v>#N/A</v>
      </c>
      <c r="AV67" s="44" t="e">
        <f>IF(R67&lt;&gt;INDEX('BMP Records'!R:R, MATCH($A67, 'BMP Records'!$A:$A, 0)), 1, 0)</f>
        <v>#N/A</v>
      </c>
      <c r="AW67" s="44" t="e">
        <f>IF(S67&lt;&gt;INDEX('BMP Records'!S:S, MATCH($A67, 'BMP Records'!$A:$A, 0)), 1, 0)</f>
        <v>#N/A</v>
      </c>
      <c r="AX67" s="44" t="e">
        <f>IF(T67&lt;&gt;INDEX('BMP Records'!T:T, MATCH($A67, 'BMP Records'!$A:$A, 0)), 1, 0)</f>
        <v>#N/A</v>
      </c>
      <c r="AY67" s="44" t="e">
        <f>IF(U67&lt;&gt;INDEX('BMP Records'!U:U, MATCH($A67, 'BMP Records'!$A:$A, 0)), 1, 0)</f>
        <v>#N/A</v>
      </c>
      <c r="AZ67" s="44" t="e">
        <f>IF(V67&lt;&gt;INDEX('BMP Records'!V:V, MATCH($A67, 'BMP Records'!$A:$A, 0)), 1, 0)</f>
        <v>#N/A</v>
      </c>
      <c r="BA67" s="44" t="e">
        <f>IF(W67&lt;&gt;INDEX('BMP Records'!W:W, MATCH($A67, 'BMP Records'!$A:$A, 0)), 1, 0)</f>
        <v>#N/A</v>
      </c>
      <c r="BB67" s="44" t="e">
        <f>IF(X67&lt;&gt;INDEX('BMP Records'!X:X, MATCH($A67, 'BMP Records'!$A:$A, 0)), 1, 0)</f>
        <v>#N/A</v>
      </c>
      <c r="BC67" s="44" t="e">
        <f>IF(Y67&lt;&gt;INDEX('BMP Records'!Y:Y, MATCH($A67, 'BMP Records'!$A:$A, 0)), 1, 0)</f>
        <v>#N/A</v>
      </c>
      <c r="BD67" s="44" t="e">
        <f>IF(Z67&lt;&gt;INDEX('BMP Records'!Z:Z, MATCH($A67, 'BMP Records'!$A:$A, 0)), 1, 0)</f>
        <v>#N/A</v>
      </c>
      <c r="BE67" s="44" t="e">
        <f>IF(AA67&lt;&gt;INDEX('BMP Records'!AA:AA, MATCH($A67, 'BMP Records'!$A:$A, 0)), 1, 0)</f>
        <v>#N/A</v>
      </c>
      <c r="BF67" s="44" t="e">
        <f>IF(AB67&lt;&gt;INDEX('BMP Records'!AB:AB, MATCH($A67, 'BMP Records'!$A:$A, 0)), 1, 0)</f>
        <v>#N/A</v>
      </c>
      <c r="BG67" s="44" t="e">
        <f>IF(AC67&lt;&gt;INDEX('BMP Records'!AC:AC, MATCH($A67, 'BMP Records'!$A:$A, 0)), 1, 0)</f>
        <v>#N/A</v>
      </c>
      <c r="BH67" s="62" t="e">
        <f>IF(AD67&lt;&gt;INDEX('BMP Records'!AD:AD, MATCH($A67, 'BMP Records'!$A:$A, 0)), 1, 0)</f>
        <v>#N/A</v>
      </c>
      <c r="BI67" s="44" t="e">
        <f>IF(AE67&lt;&gt;INDEX('BMP Records'!AE:AE, MATCH($A67, 'BMP Records'!$A:$A, 0)), 1, 0)</f>
        <v>#N/A</v>
      </c>
      <c r="BJ67" s="62" t="e">
        <f>SUM(Table124[[#This Row],[Comments]:[Comments32]])</f>
        <v>#N/A</v>
      </c>
    </row>
    <row r="68" spans="2:62" x14ac:dyDescent="0.55000000000000004">
      <c r="B68" s="16"/>
      <c r="C68" s="40"/>
      <c r="D68" s="39"/>
      <c r="G68" s="16"/>
      <c r="J68" s="15" t="s">
        <v>173</v>
      </c>
      <c r="S68" s="63"/>
      <c r="T68" s="87"/>
      <c r="U68" s="63"/>
      <c r="V68" s="43"/>
      <c r="W68" s="64"/>
      <c r="X68" s="87"/>
      <c r="Y68" s="63"/>
      <c r="Z68" s="64"/>
      <c r="AA68" s="65"/>
      <c r="AB68" s="63"/>
      <c r="AC68" s="63"/>
      <c r="AD68" s="63"/>
      <c r="AE68" s="88"/>
      <c r="AF68" s="44" t="e">
        <f>IF(B68&lt;&gt;INDEX('BMP Records'!B:B, MATCH($A68, 'BMP Records'!$A:$A, 0)), 1, 0)</f>
        <v>#N/A</v>
      </c>
      <c r="AG68" s="44" t="e">
        <f>IF(C68&lt;&gt;INDEX('BMP Records'!C:C, MATCH($A68, 'BMP Records'!$A:$A, 0)), 1, 0)</f>
        <v>#N/A</v>
      </c>
      <c r="AH68" s="44" t="e">
        <f>IF(D68&lt;&gt;INDEX('BMP Records'!D:D, MATCH($A68, 'BMP Records'!$A:$A, 0)), 1, 0)</f>
        <v>#N/A</v>
      </c>
      <c r="AI68" s="44" t="e">
        <f>IF(E68&lt;&gt;INDEX('BMP Records'!E:E, MATCH($A68, 'BMP Records'!$A:$A, 0)), 1, 0)</f>
        <v>#N/A</v>
      </c>
      <c r="AJ68" s="44" t="e">
        <f>IF(F68&lt;&gt;INDEX('BMP Records'!F:F, MATCH($A68, 'BMP Records'!$A:$A, 0)), 1, 0)</f>
        <v>#N/A</v>
      </c>
      <c r="AK68" s="44" t="e">
        <f>IF(G68&lt;&gt;INDEX('BMP Records'!G:G, MATCH($A68, 'BMP Records'!$A:$A, 0)), 1, 0)</f>
        <v>#N/A</v>
      </c>
      <c r="AL68" s="44" t="e">
        <f>IF(H68&lt;&gt;INDEX('BMP Records'!H:H, MATCH($A68, 'BMP Records'!$A:$A, 0)), 1, 0)</f>
        <v>#N/A</v>
      </c>
      <c r="AM68" s="44" t="e">
        <f>IF(I68&lt;&gt;INDEX('BMP Records'!I:I, MATCH($A68, 'BMP Records'!$A:$A, 0)), 1, 0)</f>
        <v>#N/A</v>
      </c>
      <c r="AN68" s="44" t="e">
        <f>IF(J68&lt;&gt;INDEX('BMP Records'!J:J, MATCH($A68, 'BMP Records'!$A:$A, 0)), 1, 0)</f>
        <v>#N/A</v>
      </c>
      <c r="AO68" s="44" t="e">
        <f>IF(K68&lt;&gt;INDEX('BMP Records'!K:K, MATCH($A68, 'BMP Records'!$A:$A, 0)), 1, 0)</f>
        <v>#N/A</v>
      </c>
      <c r="AP68" s="44" t="e">
        <f>IF(L68&lt;&gt;INDEX('BMP Records'!L:L, MATCH($A68, 'BMP Records'!$A:$A, 0)), 1, 0)</f>
        <v>#N/A</v>
      </c>
      <c r="AQ68" s="44" t="e">
        <f>IF(M68&lt;&gt;INDEX('BMP Records'!M:M, MATCH($A68, 'BMP Records'!$A:$A, 0)), 1, 0)</f>
        <v>#N/A</v>
      </c>
      <c r="AR68" s="44" t="e">
        <f>IF(N68&lt;&gt;INDEX('BMP Records'!N:N, MATCH($A68, 'BMP Records'!$A:$A, 0)), 1, 0)</f>
        <v>#N/A</v>
      </c>
      <c r="AS68" s="44" t="e">
        <f>IF(O68&lt;&gt;INDEX('BMP Records'!O:O, MATCH($A68, 'BMP Records'!$A:$A, 0)), 1, 0)</f>
        <v>#N/A</v>
      </c>
      <c r="AT68" s="44" t="e">
        <f>IF(P68&lt;&gt;INDEX('BMP Records'!P:P, MATCH($A68, 'BMP Records'!$A:$A, 0)), 1, 0)</f>
        <v>#N/A</v>
      </c>
      <c r="AU68" s="44" t="e">
        <f>IF(Q68&lt;&gt;INDEX('BMP Records'!Q:Q, MATCH($A68, 'BMP Records'!$A:$A, 0)), 1, 0)</f>
        <v>#N/A</v>
      </c>
      <c r="AV68" s="44" t="e">
        <f>IF(R68&lt;&gt;INDEX('BMP Records'!R:R, MATCH($A68, 'BMP Records'!$A:$A, 0)), 1, 0)</f>
        <v>#N/A</v>
      </c>
      <c r="AW68" s="44" t="e">
        <f>IF(S68&lt;&gt;INDEX('BMP Records'!S:S, MATCH($A68, 'BMP Records'!$A:$A, 0)), 1, 0)</f>
        <v>#N/A</v>
      </c>
      <c r="AX68" s="44" t="e">
        <f>IF(T68&lt;&gt;INDEX('BMP Records'!T:T, MATCH($A68, 'BMP Records'!$A:$A, 0)), 1, 0)</f>
        <v>#N/A</v>
      </c>
      <c r="AY68" s="44" t="e">
        <f>IF(U68&lt;&gt;INDEX('BMP Records'!U:U, MATCH($A68, 'BMP Records'!$A:$A, 0)), 1, 0)</f>
        <v>#N/A</v>
      </c>
      <c r="AZ68" s="44" t="e">
        <f>IF(V68&lt;&gt;INDEX('BMP Records'!V:V, MATCH($A68, 'BMP Records'!$A:$A, 0)), 1, 0)</f>
        <v>#N/A</v>
      </c>
      <c r="BA68" s="44" t="e">
        <f>IF(W68&lt;&gt;INDEX('BMP Records'!W:W, MATCH($A68, 'BMP Records'!$A:$A, 0)), 1, 0)</f>
        <v>#N/A</v>
      </c>
      <c r="BB68" s="44" t="e">
        <f>IF(X68&lt;&gt;INDEX('BMP Records'!X:X, MATCH($A68, 'BMP Records'!$A:$A, 0)), 1, 0)</f>
        <v>#N/A</v>
      </c>
      <c r="BC68" s="44" t="e">
        <f>IF(Y68&lt;&gt;INDEX('BMP Records'!Y:Y, MATCH($A68, 'BMP Records'!$A:$A, 0)), 1, 0)</f>
        <v>#N/A</v>
      </c>
      <c r="BD68" s="44" t="e">
        <f>IF(Z68&lt;&gt;INDEX('BMP Records'!Z:Z, MATCH($A68, 'BMP Records'!$A:$A, 0)), 1, 0)</f>
        <v>#N/A</v>
      </c>
      <c r="BE68" s="44" t="e">
        <f>IF(AA68&lt;&gt;INDEX('BMP Records'!AA:AA, MATCH($A68, 'BMP Records'!$A:$A, 0)), 1, 0)</f>
        <v>#N/A</v>
      </c>
      <c r="BF68" s="44" t="e">
        <f>IF(AB68&lt;&gt;INDEX('BMP Records'!AB:AB, MATCH($A68, 'BMP Records'!$A:$A, 0)), 1, 0)</f>
        <v>#N/A</v>
      </c>
      <c r="BG68" s="44" t="e">
        <f>IF(AC68&lt;&gt;INDEX('BMP Records'!AC:AC, MATCH($A68, 'BMP Records'!$A:$A, 0)), 1, 0)</f>
        <v>#N/A</v>
      </c>
      <c r="BH68" s="62" t="e">
        <f>IF(AD68&lt;&gt;INDEX('BMP Records'!AD:AD, MATCH($A68, 'BMP Records'!$A:$A, 0)), 1, 0)</f>
        <v>#N/A</v>
      </c>
      <c r="BI68" s="44" t="e">
        <f>IF(AE68&lt;&gt;INDEX('BMP Records'!AE:AE, MATCH($A68, 'BMP Records'!$A:$A, 0)), 1, 0)</f>
        <v>#N/A</v>
      </c>
      <c r="BJ68" s="62" t="e">
        <f>SUM(Table124[[#This Row],[Comments]:[Comments32]])</f>
        <v>#N/A</v>
      </c>
    </row>
    <row r="69" spans="2:62" x14ac:dyDescent="0.55000000000000004">
      <c r="B69" s="16"/>
      <c r="C69" s="40"/>
      <c r="D69" s="39"/>
      <c r="G69" s="16"/>
      <c r="J69" s="15" t="s">
        <v>173</v>
      </c>
      <c r="S69" s="63"/>
      <c r="T69" s="87"/>
      <c r="U69" s="63"/>
      <c r="V69" s="43"/>
      <c r="W69" s="64"/>
      <c r="X69" s="87"/>
      <c r="Y69" s="63"/>
      <c r="Z69" s="64"/>
      <c r="AA69" s="65"/>
      <c r="AB69" s="63"/>
      <c r="AC69" s="63"/>
      <c r="AD69" s="63"/>
      <c r="AE69" s="88"/>
      <c r="AF69" s="44" t="e">
        <f>IF(B69&lt;&gt;INDEX('BMP Records'!B:B, MATCH($A69, 'BMP Records'!$A:$A, 0)), 1, 0)</f>
        <v>#N/A</v>
      </c>
      <c r="AG69" s="44" t="e">
        <f>IF(C69&lt;&gt;INDEX('BMP Records'!C:C, MATCH($A69, 'BMP Records'!$A:$A, 0)), 1, 0)</f>
        <v>#N/A</v>
      </c>
      <c r="AH69" s="44" t="e">
        <f>IF(D69&lt;&gt;INDEX('BMP Records'!D:D, MATCH($A69, 'BMP Records'!$A:$A, 0)), 1, 0)</f>
        <v>#N/A</v>
      </c>
      <c r="AI69" s="44" t="e">
        <f>IF(E69&lt;&gt;INDEX('BMP Records'!E:E, MATCH($A69, 'BMP Records'!$A:$A, 0)), 1, 0)</f>
        <v>#N/A</v>
      </c>
      <c r="AJ69" s="44" t="e">
        <f>IF(F69&lt;&gt;INDEX('BMP Records'!F:F, MATCH($A69, 'BMP Records'!$A:$A, 0)), 1, 0)</f>
        <v>#N/A</v>
      </c>
      <c r="AK69" s="44" t="e">
        <f>IF(G69&lt;&gt;INDEX('BMP Records'!G:G, MATCH($A69, 'BMP Records'!$A:$A, 0)), 1, 0)</f>
        <v>#N/A</v>
      </c>
      <c r="AL69" s="44" t="e">
        <f>IF(H69&lt;&gt;INDEX('BMP Records'!H:H, MATCH($A69, 'BMP Records'!$A:$A, 0)), 1, 0)</f>
        <v>#N/A</v>
      </c>
      <c r="AM69" s="44" t="e">
        <f>IF(I69&lt;&gt;INDEX('BMP Records'!I:I, MATCH($A69, 'BMP Records'!$A:$A, 0)), 1, 0)</f>
        <v>#N/A</v>
      </c>
      <c r="AN69" s="44" t="e">
        <f>IF(J69&lt;&gt;INDEX('BMP Records'!J:J, MATCH($A69, 'BMP Records'!$A:$A, 0)), 1, 0)</f>
        <v>#N/A</v>
      </c>
      <c r="AO69" s="44" t="e">
        <f>IF(K69&lt;&gt;INDEX('BMP Records'!K:K, MATCH($A69, 'BMP Records'!$A:$A, 0)), 1, 0)</f>
        <v>#N/A</v>
      </c>
      <c r="AP69" s="44" t="e">
        <f>IF(L69&lt;&gt;INDEX('BMP Records'!L:L, MATCH($A69, 'BMP Records'!$A:$A, 0)), 1, 0)</f>
        <v>#N/A</v>
      </c>
      <c r="AQ69" s="44" t="e">
        <f>IF(M69&lt;&gt;INDEX('BMP Records'!M:M, MATCH($A69, 'BMP Records'!$A:$A, 0)), 1, 0)</f>
        <v>#N/A</v>
      </c>
      <c r="AR69" s="44" t="e">
        <f>IF(N69&lt;&gt;INDEX('BMP Records'!N:N, MATCH($A69, 'BMP Records'!$A:$A, 0)), 1, 0)</f>
        <v>#N/A</v>
      </c>
      <c r="AS69" s="44" t="e">
        <f>IF(O69&lt;&gt;INDEX('BMP Records'!O:O, MATCH($A69, 'BMP Records'!$A:$A, 0)), 1, 0)</f>
        <v>#N/A</v>
      </c>
      <c r="AT69" s="44" t="e">
        <f>IF(P69&lt;&gt;INDEX('BMP Records'!P:P, MATCH($A69, 'BMP Records'!$A:$A, 0)), 1, 0)</f>
        <v>#N/A</v>
      </c>
      <c r="AU69" s="44" t="e">
        <f>IF(Q69&lt;&gt;INDEX('BMP Records'!Q:Q, MATCH($A69, 'BMP Records'!$A:$A, 0)), 1, 0)</f>
        <v>#N/A</v>
      </c>
      <c r="AV69" s="44" t="e">
        <f>IF(R69&lt;&gt;INDEX('BMP Records'!R:R, MATCH($A69, 'BMP Records'!$A:$A, 0)), 1, 0)</f>
        <v>#N/A</v>
      </c>
      <c r="AW69" s="44" t="e">
        <f>IF(S69&lt;&gt;INDEX('BMP Records'!S:S, MATCH($A69, 'BMP Records'!$A:$A, 0)), 1, 0)</f>
        <v>#N/A</v>
      </c>
      <c r="AX69" s="44" t="e">
        <f>IF(T69&lt;&gt;INDEX('BMP Records'!T:T, MATCH($A69, 'BMP Records'!$A:$A, 0)), 1, 0)</f>
        <v>#N/A</v>
      </c>
      <c r="AY69" s="44" t="e">
        <f>IF(U69&lt;&gt;INDEX('BMP Records'!U:U, MATCH($A69, 'BMP Records'!$A:$A, 0)), 1, 0)</f>
        <v>#N/A</v>
      </c>
      <c r="AZ69" s="44" t="e">
        <f>IF(V69&lt;&gt;INDEX('BMP Records'!V:V, MATCH($A69, 'BMP Records'!$A:$A, 0)), 1, 0)</f>
        <v>#N/A</v>
      </c>
      <c r="BA69" s="44" t="e">
        <f>IF(W69&lt;&gt;INDEX('BMP Records'!W:W, MATCH($A69, 'BMP Records'!$A:$A, 0)), 1, 0)</f>
        <v>#N/A</v>
      </c>
      <c r="BB69" s="44" t="e">
        <f>IF(X69&lt;&gt;INDEX('BMP Records'!X:X, MATCH($A69, 'BMP Records'!$A:$A, 0)), 1, 0)</f>
        <v>#N/A</v>
      </c>
      <c r="BC69" s="44" t="e">
        <f>IF(Y69&lt;&gt;INDEX('BMP Records'!Y:Y, MATCH($A69, 'BMP Records'!$A:$A, 0)), 1, 0)</f>
        <v>#N/A</v>
      </c>
      <c r="BD69" s="44" t="e">
        <f>IF(Z69&lt;&gt;INDEX('BMP Records'!Z:Z, MATCH($A69, 'BMP Records'!$A:$A, 0)), 1, 0)</f>
        <v>#N/A</v>
      </c>
      <c r="BE69" s="44" t="e">
        <f>IF(AA69&lt;&gt;INDEX('BMP Records'!AA:AA, MATCH($A69, 'BMP Records'!$A:$A, 0)), 1, 0)</f>
        <v>#N/A</v>
      </c>
      <c r="BF69" s="44" t="e">
        <f>IF(AB69&lt;&gt;INDEX('BMP Records'!AB:AB, MATCH($A69, 'BMP Records'!$A:$A, 0)), 1, 0)</f>
        <v>#N/A</v>
      </c>
      <c r="BG69" s="44" t="e">
        <f>IF(AC69&lt;&gt;INDEX('BMP Records'!AC:AC, MATCH($A69, 'BMP Records'!$A:$A, 0)), 1, 0)</f>
        <v>#N/A</v>
      </c>
      <c r="BH69" s="62" t="e">
        <f>IF(AD69&lt;&gt;INDEX('BMP Records'!AD:AD, MATCH($A69, 'BMP Records'!$A:$A, 0)), 1, 0)</f>
        <v>#N/A</v>
      </c>
      <c r="BI69" s="44" t="e">
        <f>IF(AE69&lt;&gt;INDEX('BMP Records'!AE:AE, MATCH($A69, 'BMP Records'!$A:$A, 0)), 1, 0)</f>
        <v>#N/A</v>
      </c>
      <c r="BJ69" s="62" t="e">
        <f>SUM(Table124[[#This Row],[Comments]:[Comments32]])</f>
        <v>#N/A</v>
      </c>
    </row>
    <row r="70" spans="2:62" x14ac:dyDescent="0.55000000000000004">
      <c r="B70" s="16"/>
      <c r="C70" s="40"/>
      <c r="D70" s="39"/>
      <c r="G70" s="16"/>
      <c r="J70" s="15" t="s">
        <v>173</v>
      </c>
      <c r="S70" s="63"/>
      <c r="T70" s="87"/>
      <c r="U70" s="63"/>
      <c r="V70" s="43"/>
      <c r="W70" s="64"/>
      <c r="X70" s="87"/>
      <c r="Y70" s="63"/>
      <c r="Z70" s="64"/>
      <c r="AA70" s="65"/>
      <c r="AB70" s="63"/>
      <c r="AC70" s="63"/>
      <c r="AD70" s="63"/>
      <c r="AE70" s="88"/>
      <c r="AF70" s="44" t="e">
        <f>IF(B70&lt;&gt;INDEX('BMP Records'!B:B, MATCH($A70, 'BMP Records'!$A:$A, 0)), 1, 0)</f>
        <v>#N/A</v>
      </c>
      <c r="AG70" s="44" t="e">
        <f>IF(C70&lt;&gt;INDEX('BMP Records'!C:C, MATCH($A70, 'BMP Records'!$A:$A, 0)), 1, 0)</f>
        <v>#N/A</v>
      </c>
      <c r="AH70" s="44" t="e">
        <f>IF(D70&lt;&gt;INDEX('BMP Records'!D:D, MATCH($A70, 'BMP Records'!$A:$A, 0)), 1, 0)</f>
        <v>#N/A</v>
      </c>
      <c r="AI70" s="44" t="e">
        <f>IF(E70&lt;&gt;INDEX('BMP Records'!E:E, MATCH($A70, 'BMP Records'!$A:$A, 0)), 1, 0)</f>
        <v>#N/A</v>
      </c>
      <c r="AJ70" s="44" t="e">
        <f>IF(F70&lt;&gt;INDEX('BMP Records'!F:F, MATCH($A70, 'BMP Records'!$A:$A, 0)), 1, 0)</f>
        <v>#N/A</v>
      </c>
      <c r="AK70" s="44" t="e">
        <f>IF(G70&lt;&gt;INDEX('BMP Records'!G:G, MATCH($A70, 'BMP Records'!$A:$A, 0)), 1, 0)</f>
        <v>#N/A</v>
      </c>
      <c r="AL70" s="44" t="e">
        <f>IF(H70&lt;&gt;INDEX('BMP Records'!H:H, MATCH($A70, 'BMP Records'!$A:$A, 0)), 1, 0)</f>
        <v>#N/A</v>
      </c>
      <c r="AM70" s="44" t="e">
        <f>IF(I70&lt;&gt;INDEX('BMP Records'!I:I, MATCH($A70, 'BMP Records'!$A:$A, 0)), 1, 0)</f>
        <v>#N/A</v>
      </c>
      <c r="AN70" s="44" t="e">
        <f>IF(J70&lt;&gt;INDEX('BMP Records'!J:J, MATCH($A70, 'BMP Records'!$A:$A, 0)), 1, 0)</f>
        <v>#N/A</v>
      </c>
      <c r="AO70" s="44" t="e">
        <f>IF(K70&lt;&gt;INDEX('BMP Records'!K:K, MATCH($A70, 'BMP Records'!$A:$A, 0)), 1, 0)</f>
        <v>#N/A</v>
      </c>
      <c r="AP70" s="44" t="e">
        <f>IF(L70&lt;&gt;INDEX('BMP Records'!L:L, MATCH($A70, 'BMP Records'!$A:$A, 0)), 1, 0)</f>
        <v>#N/A</v>
      </c>
      <c r="AQ70" s="44" t="e">
        <f>IF(M70&lt;&gt;INDEX('BMP Records'!M:M, MATCH($A70, 'BMP Records'!$A:$A, 0)), 1, 0)</f>
        <v>#N/A</v>
      </c>
      <c r="AR70" s="44" t="e">
        <f>IF(N70&lt;&gt;INDEX('BMP Records'!N:N, MATCH($A70, 'BMP Records'!$A:$A, 0)), 1, 0)</f>
        <v>#N/A</v>
      </c>
      <c r="AS70" s="44" t="e">
        <f>IF(O70&lt;&gt;INDEX('BMP Records'!O:O, MATCH($A70, 'BMP Records'!$A:$A, 0)), 1, 0)</f>
        <v>#N/A</v>
      </c>
      <c r="AT70" s="44" t="e">
        <f>IF(P70&lt;&gt;INDEX('BMP Records'!P:P, MATCH($A70, 'BMP Records'!$A:$A, 0)), 1, 0)</f>
        <v>#N/A</v>
      </c>
      <c r="AU70" s="44" t="e">
        <f>IF(Q70&lt;&gt;INDEX('BMP Records'!Q:Q, MATCH($A70, 'BMP Records'!$A:$A, 0)), 1, 0)</f>
        <v>#N/A</v>
      </c>
      <c r="AV70" s="44" t="e">
        <f>IF(R70&lt;&gt;INDEX('BMP Records'!R:R, MATCH($A70, 'BMP Records'!$A:$A, 0)), 1, 0)</f>
        <v>#N/A</v>
      </c>
      <c r="AW70" s="44" t="e">
        <f>IF(S70&lt;&gt;INDEX('BMP Records'!S:S, MATCH($A70, 'BMP Records'!$A:$A, 0)), 1, 0)</f>
        <v>#N/A</v>
      </c>
      <c r="AX70" s="44" t="e">
        <f>IF(T70&lt;&gt;INDEX('BMP Records'!T:T, MATCH($A70, 'BMP Records'!$A:$A, 0)), 1, 0)</f>
        <v>#N/A</v>
      </c>
      <c r="AY70" s="44" t="e">
        <f>IF(U70&lt;&gt;INDEX('BMP Records'!U:U, MATCH($A70, 'BMP Records'!$A:$A, 0)), 1, 0)</f>
        <v>#N/A</v>
      </c>
      <c r="AZ70" s="44" t="e">
        <f>IF(V70&lt;&gt;INDEX('BMP Records'!V:V, MATCH($A70, 'BMP Records'!$A:$A, 0)), 1, 0)</f>
        <v>#N/A</v>
      </c>
      <c r="BA70" s="44" t="e">
        <f>IF(W70&lt;&gt;INDEX('BMP Records'!W:W, MATCH($A70, 'BMP Records'!$A:$A, 0)), 1, 0)</f>
        <v>#N/A</v>
      </c>
      <c r="BB70" s="44" t="e">
        <f>IF(X70&lt;&gt;INDEX('BMP Records'!X:X, MATCH($A70, 'BMP Records'!$A:$A, 0)), 1, 0)</f>
        <v>#N/A</v>
      </c>
      <c r="BC70" s="44" t="e">
        <f>IF(Y70&lt;&gt;INDEX('BMP Records'!Y:Y, MATCH($A70, 'BMP Records'!$A:$A, 0)), 1, 0)</f>
        <v>#N/A</v>
      </c>
      <c r="BD70" s="44" t="e">
        <f>IF(Z70&lt;&gt;INDEX('BMP Records'!Z:Z, MATCH($A70, 'BMP Records'!$A:$A, 0)), 1, 0)</f>
        <v>#N/A</v>
      </c>
      <c r="BE70" s="44" t="e">
        <f>IF(AA70&lt;&gt;INDEX('BMP Records'!AA:AA, MATCH($A70, 'BMP Records'!$A:$A, 0)), 1, 0)</f>
        <v>#N/A</v>
      </c>
      <c r="BF70" s="44" t="e">
        <f>IF(AB70&lt;&gt;INDEX('BMP Records'!AB:AB, MATCH($A70, 'BMP Records'!$A:$A, 0)), 1, 0)</f>
        <v>#N/A</v>
      </c>
      <c r="BG70" s="44" t="e">
        <f>IF(AC70&lt;&gt;INDEX('BMP Records'!AC:AC, MATCH($A70, 'BMP Records'!$A:$A, 0)), 1, 0)</f>
        <v>#N/A</v>
      </c>
      <c r="BH70" s="62" t="e">
        <f>IF(AD70&lt;&gt;INDEX('BMP Records'!AD:AD, MATCH($A70, 'BMP Records'!$A:$A, 0)), 1, 0)</f>
        <v>#N/A</v>
      </c>
      <c r="BI70" s="44" t="e">
        <f>IF(AE70&lt;&gt;INDEX('BMP Records'!AE:AE, MATCH($A70, 'BMP Records'!$A:$A, 0)), 1, 0)</f>
        <v>#N/A</v>
      </c>
      <c r="BJ70" s="62" t="e">
        <f>SUM(Table124[[#This Row],[Comments]:[Comments32]])</f>
        <v>#N/A</v>
      </c>
    </row>
    <row r="71" spans="2:62" x14ac:dyDescent="0.55000000000000004">
      <c r="B71" s="16"/>
      <c r="C71" s="40"/>
      <c r="D71" s="39"/>
      <c r="G71" s="16"/>
      <c r="J71" s="15" t="s">
        <v>173</v>
      </c>
      <c r="S71" s="63"/>
      <c r="T71" s="87"/>
      <c r="U71" s="63"/>
      <c r="V71" s="43"/>
      <c r="W71" s="64"/>
      <c r="X71" s="87"/>
      <c r="Y71" s="63"/>
      <c r="Z71" s="64"/>
      <c r="AA71" s="65"/>
      <c r="AB71" s="63"/>
      <c r="AC71" s="63"/>
      <c r="AD71" s="63"/>
      <c r="AE71" s="88"/>
      <c r="AF71" s="44" t="e">
        <f>IF(B71&lt;&gt;INDEX('BMP Records'!B:B, MATCH($A71, 'BMP Records'!$A:$A, 0)), 1, 0)</f>
        <v>#N/A</v>
      </c>
      <c r="AG71" s="44" t="e">
        <f>IF(C71&lt;&gt;INDEX('BMP Records'!C:C, MATCH($A71, 'BMP Records'!$A:$A, 0)), 1, 0)</f>
        <v>#N/A</v>
      </c>
      <c r="AH71" s="44" t="e">
        <f>IF(D71&lt;&gt;INDEX('BMP Records'!D:D, MATCH($A71, 'BMP Records'!$A:$A, 0)), 1, 0)</f>
        <v>#N/A</v>
      </c>
      <c r="AI71" s="44" t="e">
        <f>IF(E71&lt;&gt;INDEX('BMP Records'!E:E, MATCH($A71, 'BMP Records'!$A:$A, 0)), 1, 0)</f>
        <v>#N/A</v>
      </c>
      <c r="AJ71" s="44" t="e">
        <f>IF(F71&lt;&gt;INDEX('BMP Records'!F:F, MATCH($A71, 'BMP Records'!$A:$A, 0)), 1, 0)</f>
        <v>#N/A</v>
      </c>
      <c r="AK71" s="44" t="e">
        <f>IF(G71&lt;&gt;INDEX('BMP Records'!G:G, MATCH($A71, 'BMP Records'!$A:$A, 0)), 1, 0)</f>
        <v>#N/A</v>
      </c>
      <c r="AL71" s="44" t="e">
        <f>IF(H71&lt;&gt;INDEX('BMP Records'!H:H, MATCH($A71, 'BMP Records'!$A:$A, 0)), 1, 0)</f>
        <v>#N/A</v>
      </c>
      <c r="AM71" s="44" t="e">
        <f>IF(I71&lt;&gt;INDEX('BMP Records'!I:I, MATCH($A71, 'BMP Records'!$A:$A, 0)), 1, 0)</f>
        <v>#N/A</v>
      </c>
      <c r="AN71" s="44" t="e">
        <f>IF(J71&lt;&gt;INDEX('BMP Records'!J:J, MATCH($A71, 'BMP Records'!$A:$A, 0)), 1, 0)</f>
        <v>#N/A</v>
      </c>
      <c r="AO71" s="44" t="e">
        <f>IF(K71&lt;&gt;INDEX('BMP Records'!K:K, MATCH($A71, 'BMP Records'!$A:$A, 0)), 1, 0)</f>
        <v>#N/A</v>
      </c>
      <c r="AP71" s="44" t="e">
        <f>IF(L71&lt;&gt;INDEX('BMP Records'!L:L, MATCH($A71, 'BMP Records'!$A:$A, 0)), 1, 0)</f>
        <v>#N/A</v>
      </c>
      <c r="AQ71" s="44" t="e">
        <f>IF(M71&lt;&gt;INDEX('BMP Records'!M:M, MATCH($A71, 'BMP Records'!$A:$A, 0)), 1, 0)</f>
        <v>#N/A</v>
      </c>
      <c r="AR71" s="44" t="e">
        <f>IF(N71&lt;&gt;INDEX('BMP Records'!N:N, MATCH($A71, 'BMP Records'!$A:$A, 0)), 1, 0)</f>
        <v>#N/A</v>
      </c>
      <c r="AS71" s="44" t="e">
        <f>IF(O71&lt;&gt;INDEX('BMP Records'!O:O, MATCH($A71, 'BMP Records'!$A:$A, 0)), 1, 0)</f>
        <v>#N/A</v>
      </c>
      <c r="AT71" s="44" t="e">
        <f>IF(P71&lt;&gt;INDEX('BMP Records'!P:P, MATCH($A71, 'BMP Records'!$A:$A, 0)), 1, 0)</f>
        <v>#N/A</v>
      </c>
      <c r="AU71" s="44" t="e">
        <f>IF(Q71&lt;&gt;INDEX('BMP Records'!Q:Q, MATCH($A71, 'BMP Records'!$A:$A, 0)), 1, 0)</f>
        <v>#N/A</v>
      </c>
      <c r="AV71" s="44" t="e">
        <f>IF(R71&lt;&gt;INDEX('BMP Records'!R:R, MATCH($A71, 'BMP Records'!$A:$A, 0)), 1, 0)</f>
        <v>#N/A</v>
      </c>
      <c r="AW71" s="44" t="e">
        <f>IF(S71&lt;&gt;INDEX('BMP Records'!S:S, MATCH($A71, 'BMP Records'!$A:$A, 0)), 1, 0)</f>
        <v>#N/A</v>
      </c>
      <c r="AX71" s="44" t="e">
        <f>IF(T71&lt;&gt;INDEX('BMP Records'!T:T, MATCH($A71, 'BMP Records'!$A:$A, 0)), 1, 0)</f>
        <v>#N/A</v>
      </c>
      <c r="AY71" s="44" t="e">
        <f>IF(U71&lt;&gt;INDEX('BMP Records'!U:U, MATCH($A71, 'BMP Records'!$A:$A, 0)), 1, 0)</f>
        <v>#N/A</v>
      </c>
      <c r="AZ71" s="44" t="e">
        <f>IF(V71&lt;&gt;INDEX('BMP Records'!V:V, MATCH($A71, 'BMP Records'!$A:$A, 0)), 1, 0)</f>
        <v>#N/A</v>
      </c>
      <c r="BA71" s="44" t="e">
        <f>IF(W71&lt;&gt;INDEX('BMP Records'!W:W, MATCH($A71, 'BMP Records'!$A:$A, 0)), 1, 0)</f>
        <v>#N/A</v>
      </c>
      <c r="BB71" s="44" t="e">
        <f>IF(X71&lt;&gt;INDEX('BMP Records'!X:X, MATCH($A71, 'BMP Records'!$A:$A, 0)), 1, 0)</f>
        <v>#N/A</v>
      </c>
      <c r="BC71" s="44" t="e">
        <f>IF(Y71&lt;&gt;INDEX('BMP Records'!Y:Y, MATCH($A71, 'BMP Records'!$A:$A, 0)), 1, 0)</f>
        <v>#N/A</v>
      </c>
      <c r="BD71" s="44" t="e">
        <f>IF(Z71&lt;&gt;INDEX('BMP Records'!Z:Z, MATCH($A71, 'BMP Records'!$A:$A, 0)), 1, 0)</f>
        <v>#N/A</v>
      </c>
      <c r="BE71" s="44" t="e">
        <f>IF(AA71&lt;&gt;INDEX('BMP Records'!AA:AA, MATCH($A71, 'BMP Records'!$A:$A, 0)), 1, 0)</f>
        <v>#N/A</v>
      </c>
      <c r="BF71" s="44" t="e">
        <f>IF(AB71&lt;&gt;INDEX('BMP Records'!AB:AB, MATCH($A71, 'BMP Records'!$A:$A, 0)), 1, 0)</f>
        <v>#N/A</v>
      </c>
      <c r="BG71" s="44" t="e">
        <f>IF(AC71&lt;&gt;INDEX('BMP Records'!AC:AC, MATCH($A71, 'BMP Records'!$A:$A, 0)), 1, 0)</f>
        <v>#N/A</v>
      </c>
      <c r="BH71" s="62" t="e">
        <f>IF(AD71&lt;&gt;INDEX('BMP Records'!AD:AD, MATCH($A71, 'BMP Records'!$A:$A, 0)), 1, 0)</f>
        <v>#N/A</v>
      </c>
      <c r="BI71" s="44" t="e">
        <f>IF(AE71&lt;&gt;INDEX('BMP Records'!AE:AE, MATCH($A71, 'BMP Records'!$A:$A, 0)), 1, 0)</f>
        <v>#N/A</v>
      </c>
      <c r="BJ71" s="62" t="e">
        <f>SUM(Table124[[#This Row],[Comments]:[Comments32]])</f>
        <v>#N/A</v>
      </c>
    </row>
    <row r="72" spans="2:62" x14ac:dyDescent="0.55000000000000004">
      <c r="B72" s="16"/>
      <c r="C72" s="40"/>
      <c r="D72" s="39"/>
      <c r="G72" s="16"/>
      <c r="J72" s="15" t="s">
        <v>173</v>
      </c>
      <c r="S72" s="63"/>
      <c r="T72" s="87"/>
      <c r="U72" s="63"/>
      <c r="V72" s="43"/>
      <c r="W72" s="64"/>
      <c r="X72" s="87"/>
      <c r="Y72" s="63"/>
      <c r="Z72" s="64"/>
      <c r="AA72" s="65"/>
      <c r="AB72" s="63"/>
      <c r="AC72" s="63"/>
      <c r="AD72" s="63"/>
      <c r="AE72" s="88"/>
      <c r="AF72" s="44" t="e">
        <f>IF(B72&lt;&gt;INDEX('BMP Records'!B:B, MATCH($A72, 'BMP Records'!$A:$A, 0)), 1, 0)</f>
        <v>#N/A</v>
      </c>
      <c r="AG72" s="44" t="e">
        <f>IF(C72&lt;&gt;INDEX('BMP Records'!C:C, MATCH($A72, 'BMP Records'!$A:$A, 0)), 1, 0)</f>
        <v>#N/A</v>
      </c>
      <c r="AH72" s="44" t="e">
        <f>IF(D72&lt;&gt;INDEX('BMP Records'!D:D, MATCH($A72, 'BMP Records'!$A:$A, 0)), 1, 0)</f>
        <v>#N/A</v>
      </c>
      <c r="AI72" s="44" t="e">
        <f>IF(E72&lt;&gt;INDEX('BMP Records'!E:E, MATCH($A72, 'BMP Records'!$A:$A, 0)), 1, 0)</f>
        <v>#N/A</v>
      </c>
      <c r="AJ72" s="44" t="e">
        <f>IF(F72&lt;&gt;INDEX('BMP Records'!F:F, MATCH($A72, 'BMP Records'!$A:$A, 0)), 1, 0)</f>
        <v>#N/A</v>
      </c>
      <c r="AK72" s="44" t="e">
        <f>IF(G72&lt;&gt;INDEX('BMP Records'!G:G, MATCH($A72, 'BMP Records'!$A:$A, 0)), 1, 0)</f>
        <v>#N/A</v>
      </c>
      <c r="AL72" s="44" t="e">
        <f>IF(H72&lt;&gt;INDEX('BMP Records'!H:H, MATCH($A72, 'BMP Records'!$A:$A, 0)), 1, 0)</f>
        <v>#N/A</v>
      </c>
      <c r="AM72" s="44" t="e">
        <f>IF(I72&lt;&gt;INDEX('BMP Records'!I:I, MATCH($A72, 'BMP Records'!$A:$A, 0)), 1, 0)</f>
        <v>#N/A</v>
      </c>
      <c r="AN72" s="44" t="e">
        <f>IF(J72&lt;&gt;INDEX('BMP Records'!J:J, MATCH($A72, 'BMP Records'!$A:$A, 0)), 1, 0)</f>
        <v>#N/A</v>
      </c>
      <c r="AO72" s="44" t="e">
        <f>IF(K72&lt;&gt;INDEX('BMP Records'!K:K, MATCH($A72, 'BMP Records'!$A:$A, 0)), 1, 0)</f>
        <v>#N/A</v>
      </c>
      <c r="AP72" s="44" t="e">
        <f>IF(L72&lt;&gt;INDEX('BMP Records'!L:L, MATCH($A72, 'BMP Records'!$A:$A, 0)), 1, 0)</f>
        <v>#N/A</v>
      </c>
      <c r="AQ72" s="44" t="e">
        <f>IF(M72&lt;&gt;INDEX('BMP Records'!M:M, MATCH($A72, 'BMP Records'!$A:$A, 0)), 1, 0)</f>
        <v>#N/A</v>
      </c>
      <c r="AR72" s="44" t="e">
        <f>IF(N72&lt;&gt;INDEX('BMP Records'!N:N, MATCH($A72, 'BMP Records'!$A:$A, 0)), 1, 0)</f>
        <v>#N/A</v>
      </c>
      <c r="AS72" s="44" t="e">
        <f>IF(O72&lt;&gt;INDEX('BMP Records'!O:O, MATCH($A72, 'BMP Records'!$A:$A, 0)), 1, 0)</f>
        <v>#N/A</v>
      </c>
      <c r="AT72" s="44" t="e">
        <f>IF(P72&lt;&gt;INDEX('BMP Records'!P:P, MATCH($A72, 'BMP Records'!$A:$A, 0)), 1, 0)</f>
        <v>#N/A</v>
      </c>
      <c r="AU72" s="44" t="e">
        <f>IF(Q72&lt;&gt;INDEX('BMP Records'!Q:Q, MATCH($A72, 'BMP Records'!$A:$A, 0)), 1, 0)</f>
        <v>#N/A</v>
      </c>
      <c r="AV72" s="44" t="e">
        <f>IF(R72&lt;&gt;INDEX('BMP Records'!R:R, MATCH($A72, 'BMP Records'!$A:$A, 0)), 1, 0)</f>
        <v>#N/A</v>
      </c>
      <c r="AW72" s="44" t="e">
        <f>IF(S72&lt;&gt;INDEX('BMP Records'!S:S, MATCH($A72, 'BMP Records'!$A:$A, 0)), 1, 0)</f>
        <v>#N/A</v>
      </c>
      <c r="AX72" s="44" t="e">
        <f>IF(T72&lt;&gt;INDEX('BMP Records'!T:T, MATCH($A72, 'BMP Records'!$A:$A, 0)), 1, 0)</f>
        <v>#N/A</v>
      </c>
      <c r="AY72" s="44" t="e">
        <f>IF(U72&lt;&gt;INDEX('BMP Records'!U:U, MATCH($A72, 'BMP Records'!$A:$A, 0)), 1, 0)</f>
        <v>#N/A</v>
      </c>
      <c r="AZ72" s="44" t="e">
        <f>IF(V72&lt;&gt;INDEX('BMP Records'!V:V, MATCH($A72, 'BMP Records'!$A:$A, 0)), 1, 0)</f>
        <v>#N/A</v>
      </c>
      <c r="BA72" s="44" t="e">
        <f>IF(W72&lt;&gt;INDEX('BMP Records'!W:W, MATCH($A72, 'BMP Records'!$A:$A, 0)), 1, 0)</f>
        <v>#N/A</v>
      </c>
      <c r="BB72" s="44" t="e">
        <f>IF(X72&lt;&gt;INDEX('BMP Records'!X:X, MATCH($A72, 'BMP Records'!$A:$A, 0)), 1, 0)</f>
        <v>#N/A</v>
      </c>
      <c r="BC72" s="44" t="e">
        <f>IF(Y72&lt;&gt;INDEX('BMP Records'!Y:Y, MATCH($A72, 'BMP Records'!$A:$A, 0)), 1, 0)</f>
        <v>#N/A</v>
      </c>
      <c r="BD72" s="44" t="e">
        <f>IF(Z72&lt;&gt;INDEX('BMP Records'!Z:Z, MATCH($A72, 'BMP Records'!$A:$A, 0)), 1, 0)</f>
        <v>#N/A</v>
      </c>
      <c r="BE72" s="44" t="e">
        <f>IF(AA72&lt;&gt;INDEX('BMP Records'!AA:AA, MATCH($A72, 'BMP Records'!$A:$A, 0)), 1, 0)</f>
        <v>#N/A</v>
      </c>
      <c r="BF72" s="44" t="e">
        <f>IF(AB72&lt;&gt;INDEX('BMP Records'!AB:AB, MATCH($A72, 'BMP Records'!$A:$A, 0)), 1, 0)</f>
        <v>#N/A</v>
      </c>
      <c r="BG72" s="44" t="e">
        <f>IF(AC72&lt;&gt;INDEX('BMP Records'!AC:AC, MATCH($A72, 'BMP Records'!$A:$A, 0)), 1, 0)</f>
        <v>#N/A</v>
      </c>
      <c r="BH72" s="62" t="e">
        <f>IF(AD72&lt;&gt;INDEX('BMP Records'!AD:AD, MATCH($A72, 'BMP Records'!$A:$A, 0)), 1, 0)</f>
        <v>#N/A</v>
      </c>
      <c r="BI72" s="44" t="e">
        <f>IF(AE72&lt;&gt;INDEX('BMP Records'!AE:AE, MATCH($A72, 'BMP Records'!$A:$A, 0)), 1, 0)</f>
        <v>#N/A</v>
      </c>
      <c r="BJ72" s="62" t="e">
        <f>SUM(Table124[[#This Row],[Comments]:[Comments32]])</f>
        <v>#N/A</v>
      </c>
    </row>
    <row r="73" spans="2:62" x14ac:dyDescent="0.55000000000000004">
      <c r="B73" s="16"/>
      <c r="C73" s="40"/>
      <c r="D73" s="39"/>
      <c r="G73" s="16"/>
      <c r="J73" s="15" t="s">
        <v>173</v>
      </c>
      <c r="S73" s="63"/>
      <c r="T73" s="87"/>
      <c r="U73" s="63"/>
      <c r="V73" s="43"/>
      <c r="W73" s="64"/>
      <c r="X73" s="87"/>
      <c r="Y73" s="63"/>
      <c r="Z73" s="64"/>
      <c r="AA73" s="65"/>
      <c r="AB73" s="63"/>
      <c r="AC73" s="63"/>
      <c r="AD73" s="63"/>
      <c r="AE73" s="88"/>
      <c r="AF73" s="44" t="e">
        <f>IF(B73&lt;&gt;INDEX('BMP Records'!B:B, MATCH($A73, 'BMP Records'!$A:$A, 0)), 1, 0)</f>
        <v>#N/A</v>
      </c>
      <c r="AG73" s="44" t="e">
        <f>IF(C73&lt;&gt;INDEX('BMP Records'!C:C, MATCH($A73, 'BMP Records'!$A:$A, 0)), 1, 0)</f>
        <v>#N/A</v>
      </c>
      <c r="AH73" s="44" t="e">
        <f>IF(D73&lt;&gt;INDEX('BMP Records'!D:D, MATCH($A73, 'BMP Records'!$A:$A, 0)), 1, 0)</f>
        <v>#N/A</v>
      </c>
      <c r="AI73" s="44" t="e">
        <f>IF(E73&lt;&gt;INDEX('BMP Records'!E:E, MATCH($A73, 'BMP Records'!$A:$A, 0)), 1, 0)</f>
        <v>#N/A</v>
      </c>
      <c r="AJ73" s="44" t="e">
        <f>IF(F73&lt;&gt;INDEX('BMP Records'!F:F, MATCH($A73, 'BMP Records'!$A:$A, 0)), 1, 0)</f>
        <v>#N/A</v>
      </c>
      <c r="AK73" s="44" t="e">
        <f>IF(G73&lt;&gt;INDEX('BMP Records'!G:G, MATCH($A73, 'BMP Records'!$A:$A, 0)), 1, 0)</f>
        <v>#N/A</v>
      </c>
      <c r="AL73" s="44" t="e">
        <f>IF(H73&lt;&gt;INDEX('BMP Records'!H:H, MATCH($A73, 'BMP Records'!$A:$A, 0)), 1, 0)</f>
        <v>#N/A</v>
      </c>
      <c r="AM73" s="44" t="e">
        <f>IF(I73&lt;&gt;INDEX('BMP Records'!I:I, MATCH($A73, 'BMP Records'!$A:$A, 0)), 1, 0)</f>
        <v>#N/A</v>
      </c>
      <c r="AN73" s="44" t="e">
        <f>IF(J73&lt;&gt;INDEX('BMP Records'!J:J, MATCH($A73, 'BMP Records'!$A:$A, 0)), 1, 0)</f>
        <v>#N/A</v>
      </c>
      <c r="AO73" s="44" t="e">
        <f>IF(K73&lt;&gt;INDEX('BMP Records'!K:K, MATCH($A73, 'BMP Records'!$A:$A, 0)), 1, 0)</f>
        <v>#N/A</v>
      </c>
      <c r="AP73" s="44" t="e">
        <f>IF(L73&lt;&gt;INDEX('BMP Records'!L:L, MATCH($A73, 'BMP Records'!$A:$A, 0)), 1, 0)</f>
        <v>#N/A</v>
      </c>
      <c r="AQ73" s="44" t="e">
        <f>IF(M73&lt;&gt;INDEX('BMP Records'!M:M, MATCH($A73, 'BMP Records'!$A:$A, 0)), 1, 0)</f>
        <v>#N/A</v>
      </c>
      <c r="AR73" s="44" t="e">
        <f>IF(N73&lt;&gt;INDEX('BMP Records'!N:N, MATCH($A73, 'BMP Records'!$A:$A, 0)), 1, 0)</f>
        <v>#N/A</v>
      </c>
      <c r="AS73" s="44" t="e">
        <f>IF(O73&lt;&gt;INDEX('BMP Records'!O:O, MATCH($A73, 'BMP Records'!$A:$A, 0)), 1, 0)</f>
        <v>#N/A</v>
      </c>
      <c r="AT73" s="44" t="e">
        <f>IF(P73&lt;&gt;INDEX('BMP Records'!P:P, MATCH($A73, 'BMP Records'!$A:$A, 0)), 1, 0)</f>
        <v>#N/A</v>
      </c>
      <c r="AU73" s="44" t="e">
        <f>IF(Q73&lt;&gt;INDEX('BMP Records'!Q:Q, MATCH($A73, 'BMP Records'!$A:$A, 0)), 1, 0)</f>
        <v>#N/A</v>
      </c>
      <c r="AV73" s="44" t="e">
        <f>IF(R73&lt;&gt;INDEX('BMP Records'!R:R, MATCH($A73, 'BMP Records'!$A:$A, 0)), 1, 0)</f>
        <v>#N/A</v>
      </c>
      <c r="AW73" s="44" t="e">
        <f>IF(S73&lt;&gt;INDEX('BMP Records'!S:S, MATCH($A73, 'BMP Records'!$A:$A, 0)), 1, 0)</f>
        <v>#N/A</v>
      </c>
      <c r="AX73" s="44" t="e">
        <f>IF(T73&lt;&gt;INDEX('BMP Records'!T:T, MATCH($A73, 'BMP Records'!$A:$A, 0)), 1, 0)</f>
        <v>#N/A</v>
      </c>
      <c r="AY73" s="44" t="e">
        <f>IF(U73&lt;&gt;INDEX('BMP Records'!U:U, MATCH($A73, 'BMP Records'!$A:$A, 0)), 1, 0)</f>
        <v>#N/A</v>
      </c>
      <c r="AZ73" s="44" t="e">
        <f>IF(V73&lt;&gt;INDEX('BMP Records'!V:V, MATCH($A73, 'BMP Records'!$A:$A, 0)), 1, 0)</f>
        <v>#N/A</v>
      </c>
      <c r="BA73" s="44" t="e">
        <f>IF(W73&lt;&gt;INDEX('BMP Records'!W:W, MATCH($A73, 'BMP Records'!$A:$A, 0)), 1, 0)</f>
        <v>#N/A</v>
      </c>
      <c r="BB73" s="44" t="e">
        <f>IF(X73&lt;&gt;INDEX('BMP Records'!X:X, MATCH($A73, 'BMP Records'!$A:$A, 0)), 1, 0)</f>
        <v>#N/A</v>
      </c>
      <c r="BC73" s="44" t="e">
        <f>IF(Y73&lt;&gt;INDEX('BMP Records'!Y:Y, MATCH($A73, 'BMP Records'!$A:$A, 0)), 1, 0)</f>
        <v>#N/A</v>
      </c>
      <c r="BD73" s="44" t="e">
        <f>IF(Z73&lt;&gt;INDEX('BMP Records'!Z:Z, MATCH($A73, 'BMP Records'!$A:$A, 0)), 1, 0)</f>
        <v>#N/A</v>
      </c>
      <c r="BE73" s="44" t="e">
        <f>IF(AA73&lt;&gt;INDEX('BMP Records'!AA:AA, MATCH($A73, 'BMP Records'!$A:$A, 0)), 1, 0)</f>
        <v>#N/A</v>
      </c>
      <c r="BF73" s="44" t="e">
        <f>IF(AB73&lt;&gt;INDEX('BMP Records'!AB:AB, MATCH($A73, 'BMP Records'!$A:$A, 0)), 1, 0)</f>
        <v>#N/A</v>
      </c>
      <c r="BG73" s="44" t="e">
        <f>IF(AC73&lt;&gt;INDEX('BMP Records'!AC:AC, MATCH($A73, 'BMP Records'!$A:$A, 0)), 1, 0)</f>
        <v>#N/A</v>
      </c>
      <c r="BH73" s="62" t="e">
        <f>IF(AD73&lt;&gt;INDEX('BMP Records'!AD:AD, MATCH($A73, 'BMP Records'!$A:$A, 0)), 1, 0)</f>
        <v>#N/A</v>
      </c>
      <c r="BI73" s="44" t="e">
        <f>IF(AE73&lt;&gt;INDEX('BMP Records'!AE:AE, MATCH($A73, 'BMP Records'!$A:$A, 0)), 1, 0)</f>
        <v>#N/A</v>
      </c>
      <c r="BJ73" s="62" t="e">
        <f>SUM(Table124[[#This Row],[Comments]:[Comments32]])</f>
        <v>#N/A</v>
      </c>
    </row>
    <row r="74" spans="2:62" x14ac:dyDescent="0.55000000000000004">
      <c r="B74" s="16"/>
      <c r="C74" s="40"/>
      <c r="D74" s="39"/>
      <c r="G74" s="16"/>
      <c r="J74" s="15" t="s">
        <v>173</v>
      </c>
      <c r="S74" s="63"/>
      <c r="T74" s="87"/>
      <c r="U74" s="63"/>
      <c r="V74" s="43"/>
      <c r="W74" s="64"/>
      <c r="X74" s="87"/>
      <c r="Y74" s="63"/>
      <c r="Z74" s="64"/>
      <c r="AA74" s="65"/>
      <c r="AB74" s="63"/>
      <c r="AC74" s="63"/>
      <c r="AD74" s="63"/>
      <c r="AE74" s="88"/>
      <c r="AF74" s="44" t="e">
        <f>IF(B74&lt;&gt;INDEX('BMP Records'!B:B, MATCH($A74, 'BMP Records'!$A:$A, 0)), 1, 0)</f>
        <v>#N/A</v>
      </c>
      <c r="AG74" s="44" t="e">
        <f>IF(C74&lt;&gt;INDEX('BMP Records'!C:C, MATCH($A74, 'BMP Records'!$A:$A, 0)), 1, 0)</f>
        <v>#N/A</v>
      </c>
      <c r="AH74" s="44" t="e">
        <f>IF(D74&lt;&gt;INDEX('BMP Records'!D:D, MATCH($A74, 'BMP Records'!$A:$A, 0)), 1, 0)</f>
        <v>#N/A</v>
      </c>
      <c r="AI74" s="44" t="e">
        <f>IF(E74&lt;&gt;INDEX('BMP Records'!E:E, MATCH($A74, 'BMP Records'!$A:$A, 0)), 1, 0)</f>
        <v>#N/A</v>
      </c>
      <c r="AJ74" s="44" t="e">
        <f>IF(F74&lt;&gt;INDEX('BMP Records'!F:F, MATCH($A74, 'BMP Records'!$A:$A, 0)), 1, 0)</f>
        <v>#N/A</v>
      </c>
      <c r="AK74" s="44" t="e">
        <f>IF(G74&lt;&gt;INDEX('BMP Records'!G:G, MATCH($A74, 'BMP Records'!$A:$A, 0)), 1, 0)</f>
        <v>#N/A</v>
      </c>
      <c r="AL74" s="44" t="e">
        <f>IF(H74&lt;&gt;INDEX('BMP Records'!H:H, MATCH($A74, 'BMP Records'!$A:$A, 0)), 1, 0)</f>
        <v>#N/A</v>
      </c>
      <c r="AM74" s="44" t="e">
        <f>IF(I74&lt;&gt;INDEX('BMP Records'!I:I, MATCH($A74, 'BMP Records'!$A:$A, 0)), 1, 0)</f>
        <v>#N/A</v>
      </c>
      <c r="AN74" s="44" t="e">
        <f>IF(J74&lt;&gt;INDEX('BMP Records'!J:J, MATCH($A74, 'BMP Records'!$A:$A, 0)), 1, 0)</f>
        <v>#N/A</v>
      </c>
      <c r="AO74" s="44" t="e">
        <f>IF(K74&lt;&gt;INDEX('BMP Records'!K:K, MATCH($A74, 'BMP Records'!$A:$A, 0)), 1, 0)</f>
        <v>#N/A</v>
      </c>
      <c r="AP74" s="44" t="e">
        <f>IF(L74&lt;&gt;INDEX('BMP Records'!L:L, MATCH($A74, 'BMP Records'!$A:$A, 0)), 1, 0)</f>
        <v>#N/A</v>
      </c>
      <c r="AQ74" s="44" t="e">
        <f>IF(M74&lt;&gt;INDEX('BMP Records'!M:M, MATCH($A74, 'BMP Records'!$A:$A, 0)), 1, 0)</f>
        <v>#N/A</v>
      </c>
      <c r="AR74" s="44" t="e">
        <f>IF(N74&lt;&gt;INDEX('BMP Records'!N:N, MATCH($A74, 'BMP Records'!$A:$A, 0)), 1, 0)</f>
        <v>#N/A</v>
      </c>
      <c r="AS74" s="44" t="e">
        <f>IF(O74&lt;&gt;INDEX('BMP Records'!O:O, MATCH($A74, 'BMP Records'!$A:$A, 0)), 1, 0)</f>
        <v>#N/A</v>
      </c>
      <c r="AT74" s="44" t="e">
        <f>IF(P74&lt;&gt;INDEX('BMP Records'!P:P, MATCH($A74, 'BMP Records'!$A:$A, 0)), 1, 0)</f>
        <v>#N/A</v>
      </c>
      <c r="AU74" s="44" t="e">
        <f>IF(Q74&lt;&gt;INDEX('BMP Records'!Q:Q, MATCH($A74, 'BMP Records'!$A:$A, 0)), 1, 0)</f>
        <v>#N/A</v>
      </c>
      <c r="AV74" s="44" t="e">
        <f>IF(R74&lt;&gt;INDEX('BMP Records'!R:R, MATCH($A74, 'BMP Records'!$A:$A, 0)), 1, 0)</f>
        <v>#N/A</v>
      </c>
      <c r="AW74" s="44" t="e">
        <f>IF(S74&lt;&gt;INDEX('BMP Records'!S:S, MATCH($A74, 'BMP Records'!$A:$A, 0)), 1, 0)</f>
        <v>#N/A</v>
      </c>
      <c r="AX74" s="44" t="e">
        <f>IF(T74&lt;&gt;INDEX('BMP Records'!T:T, MATCH($A74, 'BMP Records'!$A:$A, 0)), 1, 0)</f>
        <v>#N/A</v>
      </c>
      <c r="AY74" s="44" t="e">
        <f>IF(U74&lt;&gt;INDEX('BMP Records'!U:U, MATCH($A74, 'BMP Records'!$A:$A, 0)), 1, 0)</f>
        <v>#N/A</v>
      </c>
      <c r="AZ74" s="44" t="e">
        <f>IF(V74&lt;&gt;INDEX('BMP Records'!V:V, MATCH($A74, 'BMP Records'!$A:$A, 0)), 1, 0)</f>
        <v>#N/A</v>
      </c>
      <c r="BA74" s="44" t="e">
        <f>IF(W74&lt;&gt;INDEX('BMP Records'!W:W, MATCH($A74, 'BMP Records'!$A:$A, 0)), 1, 0)</f>
        <v>#N/A</v>
      </c>
      <c r="BB74" s="44" t="e">
        <f>IF(X74&lt;&gt;INDEX('BMP Records'!X:X, MATCH($A74, 'BMP Records'!$A:$A, 0)), 1, 0)</f>
        <v>#N/A</v>
      </c>
      <c r="BC74" s="44" t="e">
        <f>IF(Y74&lt;&gt;INDEX('BMP Records'!Y:Y, MATCH($A74, 'BMP Records'!$A:$A, 0)), 1, 0)</f>
        <v>#N/A</v>
      </c>
      <c r="BD74" s="44" t="e">
        <f>IF(Z74&lt;&gt;INDEX('BMP Records'!Z:Z, MATCH($A74, 'BMP Records'!$A:$A, 0)), 1, 0)</f>
        <v>#N/A</v>
      </c>
      <c r="BE74" s="44" t="e">
        <f>IF(AA74&lt;&gt;INDEX('BMP Records'!AA:AA, MATCH($A74, 'BMP Records'!$A:$A, 0)), 1, 0)</f>
        <v>#N/A</v>
      </c>
      <c r="BF74" s="44" t="e">
        <f>IF(AB74&lt;&gt;INDEX('BMP Records'!AB:AB, MATCH($A74, 'BMP Records'!$A:$A, 0)), 1, 0)</f>
        <v>#N/A</v>
      </c>
      <c r="BG74" s="44" t="e">
        <f>IF(AC74&lt;&gt;INDEX('BMP Records'!AC:AC, MATCH($A74, 'BMP Records'!$A:$A, 0)), 1, 0)</f>
        <v>#N/A</v>
      </c>
      <c r="BH74" s="62" t="e">
        <f>IF(AD74&lt;&gt;INDEX('BMP Records'!AD:AD, MATCH($A74, 'BMP Records'!$A:$A, 0)), 1, 0)</f>
        <v>#N/A</v>
      </c>
      <c r="BI74" s="44" t="e">
        <f>IF(AE74&lt;&gt;INDEX('BMP Records'!AE:AE, MATCH($A74, 'BMP Records'!$A:$A, 0)), 1, 0)</f>
        <v>#N/A</v>
      </c>
      <c r="BJ74" s="62" t="e">
        <f>SUM(Table124[[#This Row],[Comments]:[Comments32]])</f>
        <v>#N/A</v>
      </c>
    </row>
    <row r="75" spans="2:62" x14ac:dyDescent="0.55000000000000004">
      <c r="B75" s="16"/>
      <c r="C75" s="40"/>
      <c r="D75" s="39"/>
      <c r="G75" s="16"/>
      <c r="J75" s="15" t="s">
        <v>173</v>
      </c>
      <c r="S75" s="63"/>
      <c r="T75" s="87"/>
      <c r="U75" s="63"/>
      <c r="V75" s="43"/>
      <c r="W75" s="64"/>
      <c r="X75" s="87"/>
      <c r="Y75" s="63"/>
      <c r="Z75" s="64"/>
      <c r="AA75" s="65"/>
      <c r="AB75" s="63"/>
      <c r="AC75" s="63"/>
      <c r="AD75" s="63"/>
      <c r="AE75" s="88"/>
      <c r="AF75" s="44" t="e">
        <f>IF(B75&lt;&gt;INDEX('BMP Records'!B:B, MATCH($A75, 'BMP Records'!$A:$A, 0)), 1, 0)</f>
        <v>#N/A</v>
      </c>
      <c r="AG75" s="44" t="e">
        <f>IF(C75&lt;&gt;INDEX('BMP Records'!C:C, MATCH($A75, 'BMP Records'!$A:$A, 0)), 1, 0)</f>
        <v>#N/A</v>
      </c>
      <c r="AH75" s="44" t="e">
        <f>IF(D75&lt;&gt;INDEX('BMP Records'!D:D, MATCH($A75, 'BMP Records'!$A:$A, 0)), 1, 0)</f>
        <v>#N/A</v>
      </c>
      <c r="AI75" s="44" t="e">
        <f>IF(E75&lt;&gt;INDEX('BMP Records'!E:E, MATCH($A75, 'BMP Records'!$A:$A, 0)), 1, 0)</f>
        <v>#N/A</v>
      </c>
      <c r="AJ75" s="44" t="e">
        <f>IF(F75&lt;&gt;INDEX('BMP Records'!F:F, MATCH($A75, 'BMP Records'!$A:$A, 0)), 1, 0)</f>
        <v>#N/A</v>
      </c>
      <c r="AK75" s="44" t="e">
        <f>IF(G75&lt;&gt;INDEX('BMP Records'!G:G, MATCH($A75, 'BMP Records'!$A:$A, 0)), 1, 0)</f>
        <v>#N/A</v>
      </c>
      <c r="AL75" s="44" t="e">
        <f>IF(H75&lt;&gt;INDEX('BMP Records'!H:H, MATCH($A75, 'BMP Records'!$A:$A, 0)), 1, 0)</f>
        <v>#N/A</v>
      </c>
      <c r="AM75" s="44" t="e">
        <f>IF(I75&lt;&gt;INDEX('BMP Records'!I:I, MATCH($A75, 'BMP Records'!$A:$A, 0)), 1, 0)</f>
        <v>#N/A</v>
      </c>
      <c r="AN75" s="44" t="e">
        <f>IF(J75&lt;&gt;INDEX('BMP Records'!J:J, MATCH($A75, 'BMP Records'!$A:$A, 0)), 1, 0)</f>
        <v>#N/A</v>
      </c>
      <c r="AO75" s="44" t="e">
        <f>IF(K75&lt;&gt;INDEX('BMP Records'!K:K, MATCH($A75, 'BMP Records'!$A:$A, 0)), 1, 0)</f>
        <v>#N/A</v>
      </c>
      <c r="AP75" s="44" t="e">
        <f>IF(L75&lt;&gt;INDEX('BMP Records'!L:L, MATCH($A75, 'BMP Records'!$A:$A, 0)), 1, 0)</f>
        <v>#N/A</v>
      </c>
      <c r="AQ75" s="44" t="e">
        <f>IF(M75&lt;&gt;INDEX('BMP Records'!M:M, MATCH($A75, 'BMP Records'!$A:$A, 0)), 1, 0)</f>
        <v>#N/A</v>
      </c>
      <c r="AR75" s="44" t="e">
        <f>IF(N75&lt;&gt;INDEX('BMP Records'!N:N, MATCH($A75, 'BMP Records'!$A:$A, 0)), 1, 0)</f>
        <v>#N/A</v>
      </c>
      <c r="AS75" s="44" t="e">
        <f>IF(O75&lt;&gt;INDEX('BMP Records'!O:O, MATCH($A75, 'BMP Records'!$A:$A, 0)), 1, 0)</f>
        <v>#N/A</v>
      </c>
      <c r="AT75" s="44" t="e">
        <f>IF(P75&lt;&gt;INDEX('BMP Records'!P:P, MATCH($A75, 'BMP Records'!$A:$A, 0)), 1, 0)</f>
        <v>#N/A</v>
      </c>
      <c r="AU75" s="44" t="e">
        <f>IF(Q75&lt;&gt;INDEX('BMP Records'!Q:Q, MATCH($A75, 'BMP Records'!$A:$A, 0)), 1, 0)</f>
        <v>#N/A</v>
      </c>
      <c r="AV75" s="44" t="e">
        <f>IF(R75&lt;&gt;INDEX('BMP Records'!R:R, MATCH($A75, 'BMP Records'!$A:$A, 0)), 1, 0)</f>
        <v>#N/A</v>
      </c>
      <c r="AW75" s="44" t="e">
        <f>IF(S75&lt;&gt;INDEX('BMP Records'!S:S, MATCH($A75, 'BMP Records'!$A:$A, 0)), 1, 0)</f>
        <v>#N/A</v>
      </c>
      <c r="AX75" s="44" t="e">
        <f>IF(T75&lt;&gt;INDEX('BMP Records'!T:T, MATCH($A75, 'BMP Records'!$A:$A, 0)), 1, 0)</f>
        <v>#N/A</v>
      </c>
      <c r="AY75" s="44" t="e">
        <f>IF(U75&lt;&gt;INDEX('BMP Records'!U:U, MATCH($A75, 'BMP Records'!$A:$A, 0)), 1, 0)</f>
        <v>#N/A</v>
      </c>
      <c r="AZ75" s="44" t="e">
        <f>IF(V75&lt;&gt;INDEX('BMP Records'!V:V, MATCH($A75, 'BMP Records'!$A:$A, 0)), 1, 0)</f>
        <v>#N/A</v>
      </c>
      <c r="BA75" s="44" t="e">
        <f>IF(W75&lt;&gt;INDEX('BMP Records'!W:W, MATCH($A75, 'BMP Records'!$A:$A, 0)), 1, 0)</f>
        <v>#N/A</v>
      </c>
      <c r="BB75" s="44" t="e">
        <f>IF(X75&lt;&gt;INDEX('BMP Records'!X:X, MATCH($A75, 'BMP Records'!$A:$A, 0)), 1, 0)</f>
        <v>#N/A</v>
      </c>
      <c r="BC75" s="44" t="e">
        <f>IF(Y75&lt;&gt;INDEX('BMP Records'!Y:Y, MATCH($A75, 'BMP Records'!$A:$A, 0)), 1, 0)</f>
        <v>#N/A</v>
      </c>
      <c r="BD75" s="44" t="e">
        <f>IF(Z75&lt;&gt;INDEX('BMP Records'!Z:Z, MATCH($A75, 'BMP Records'!$A:$A, 0)), 1, 0)</f>
        <v>#N/A</v>
      </c>
      <c r="BE75" s="44" t="e">
        <f>IF(AA75&lt;&gt;INDEX('BMP Records'!AA:AA, MATCH($A75, 'BMP Records'!$A:$A, 0)), 1, 0)</f>
        <v>#N/A</v>
      </c>
      <c r="BF75" s="44" t="e">
        <f>IF(AB75&lt;&gt;INDEX('BMP Records'!AB:AB, MATCH($A75, 'BMP Records'!$A:$A, 0)), 1, 0)</f>
        <v>#N/A</v>
      </c>
      <c r="BG75" s="44" t="e">
        <f>IF(AC75&lt;&gt;INDEX('BMP Records'!AC:AC, MATCH($A75, 'BMP Records'!$A:$A, 0)), 1, 0)</f>
        <v>#N/A</v>
      </c>
      <c r="BH75" s="62" t="e">
        <f>IF(AD75&lt;&gt;INDEX('BMP Records'!AD:AD, MATCH($A75, 'BMP Records'!$A:$A, 0)), 1, 0)</f>
        <v>#N/A</v>
      </c>
      <c r="BI75" s="44" t="e">
        <f>IF(AE75&lt;&gt;INDEX('BMP Records'!AE:AE, MATCH($A75, 'BMP Records'!$A:$A, 0)), 1, 0)</f>
        <v>#N/A</v>
      </c>
      <c r="BJ75" s="62" t="e">
        <f>SUM(Table124[[#This Row],[Comments]:[Comments32]])</f>
        <v>#N/A</v>
      </c>
    </row>
    <row r="76" spans="2:62" x14ac:dyDescent="0.55000000000000004">
      <c r="B76" s="16"/>
      <c r="C76" s="40"/>
      <c r="D76" s="39"/>
      <c r="G76" s="16"/>
      <c r="J76" s="15" t="s">
        <v>173</v>
      </c>
      <c r="S76" s="63"/>
      <c r="T76" s="87"/>
      <c r="U76" s="63"/>
      <c r="V76" s="43"/>
      <c r="W76" s="64"/>
      <c r="X76" s="87"/>
      <c r="Y76" s="63"/>
      <c r="Z76" s="64"/>
      <c r="AA76" s="65"/>
      <c r="AB76" s="63"/>
      <c r="AC76" s="63"/>
      <c r="AD76" s="63"/>
      <c r="AE76" s="88"/>
      <c r="AF76" s="44" t="e">
        <f>IF(B76&lt;&gt;INDEX('BMP Records'!B:B, MATCH($A76, 'BMP Records'!$A:$A, 0)), 1, 0)</f>
        <v>#N/A</v>
      </c>
      <c r="AG76" s="44" t="e">
        <f>IF(C76&lt;&gt;INDEX('BMP Records'!C:C, MATCH($A76, 'BMP Records'!$A:$A, 0)), 1, 0)</f>
        <v>#N/A</v>
      </c>
      <c r="AH76" s="44" t="e">
        <f>IF(D76&lt;&gt;INDEX('BMP Records'!D:D, MATCH($A76, 'BMP Records'!$A:$A, 0)), 1, 0)</f>
        <v>#N/A</v>
      </c>
      <c r="AI76" s="44" t="e">
        <f>IF(E76&lt;&gt;INDEX('BMP Records'!E:E, MATCH($A76, 'BMP Records'!$A:$A, 0)), 1, 0)</f>
        <v>#N/A</v>
      </c>
      <c r="AJ76" s="44" t="e">
        <f>IF(F76&lt;&gt;INDEX('BMP Records'!F:F, MATCH($A76, 'BMP Records'!$A:$A, 0)), 1, 0)</f>
        <v>#N/A</v>
      </c>
      <c r="AK76" s="44" t="e">
        <f>IF(G76&lt;&gt;INDEX('BMP Records'!G:G, MATCH($A76, 'BMP Records'!$A:$A, 0)), 1, 0)</f>
        <v>#N/A</v>
      </c>
      <c r="AL76" s="44" t="e">
        <f>IF(H76&lt;&gt;INDEX('BMP Records'!H:H, MATCH($A76, 'BMP Records'!$A:$A, 0)), 1, 0)</f>
        <v>#N/A</v>
      </c>
      <c r="AM76" s="44" t="e">
        <f>IF(I76&lt;&gt;INDEX('BMP Records'!I:I, MATCH($A76, 'BMP Records'!$A:$A, 0)), 1, 0)</f>
        <v>#N/A</v>
      </c>
      <c r="AN76" s="44" t="e">
        <f>IF(J76&lt;&gt;INDEX('BMP Records'!J:J, MATCH($A76, 'BMP Records'!$A:$A, 0)), 1, 0)</f>
        <v>#N/A</v>
      </c>
      <c r="AO76" s="44" t="e">
        <f>IF(K76&lt;&gt;INDEX('BMP Records'!K:K, MATCH($A76, 'BMP Records'!$A:$A, 0)), 1, 0)</f>
        <v>#N/A</v>
      </c>
      <c r="AP76" s="44" t="e">
        <f>IF(L76&lt;&gt;INDEX('BMP Records'!L:L, MATCH($A76, 'BMP Records'!$A:$A, 0)), 1, 0)</f>
        <v>#N/A</v>
      </c>
      <c r="AQ76" s="44" t="e">
        <f>IF(M76&lt;&gt;INDEX('BMP Records'!M:M, MATCH($A76, 'BMP Records'!$A:$A, 0)), 1, 0)</f>
        <v>#N/A</v>
      </c>
      <c r="AR76" s="44" t="e">
        <f>IF(N76&lt;&gt;INDEX('BMP Records'!N:N, MATCH($A76, 'BMP Records'!$A:$A, 0)), 1, 0)</f>
        <v>#N/A</v>
      </c>
      <c r="AS76" s="44" t="e">
        <f>IF(O76&lt;&gt;INDEX('BMP Records'!O:O, MATCH($A76, 'BMP Records'!$A:$A, 0)), 1, 0)</f>
        <v>#N/A</v>
      </c>
      <c r="AT76" s="44" t="e">
        <f>IF(P76&lt;&gt;INDEX('BMP Records'!P:P, MATCH($A76, 'BMP Records'!$A:$A, 0)), 1, 0)</f>
        <v>#N/A</v>
      </c>
      <c r="AU76" s="44" t="e">
        <f>IF(Q76&lt;&gt;INDEX('BMP Records'!Q:Q, MATCH($A76, 'BMP Records'!$A:$A, 0)), 1, 0)</f>
        <v>#N/A</v>
      </c>
      <c r="AV76" s="44" t="e">
        <f>IF(R76&lt;&gt;INDEX('BMP Records'!R:R, MATCH($A76, 'BMP Records'!$A:$A, 0)), 1, 0)</f>
        <v>#N/A</v>
      </c>
      <c r="AW76" s="44" t="e">
        <f>IF(S76&lt;&gt;INDEX('BMP Records'!S:S, MATCH($A76, 'BMP Records'!$A:$A, 0)), 1, 0)</f>
        <v>#N/A</v>
      </c>
      <c r="AX76" s="44" t="e">
        <f>IF(T76&lt;&gt;INDEX('BMP Records'!T:T, MATCH($A76, 'BMP Records'!$A:$A, 0)), 1, 0)</f>
        <v>#N/A</v>
      </c>
      <c r="AY76" s="44" t="e">
        <f>IF(U76&lt;&gt;INDEX('BMP Records'!U:U, MATCH($A76, 'BMP Records'!$A:$A, 0)), 1, 0)</f>
        <v>#N/A</v>
      </c>
      <c r="AZ76" s="44" t="e">
        <f>IF(V76&lt;&gt;INDEX('BMP Records'!V:V, MATCH($A76, 'BMP Records'!$A:$A, 0)), 1, 0)</f>
        <v>#N/A</v>
      </c>
      <c r="BA76" s="44" t="e">
        <f>IF(W76&lt;&gt;INDEX('BMP Records'!W:W, MATCH($A76, 'BMP Records'!$A:$A, 0)), 1, 0)</f>
        <v>#N/A</v>
      </c>
      <c r="BB76" s="44" t="e">
        <f>IF(X76&lt;&gt;INDEX('BMP Records'!X:X, MATCH($A76, 'BMP Records'!$A:$A, 0)), 1, 0)</f>
        <v>#N/A</v>
      </c>
      <c r="BC76" s="44" t="e">
        <f>IF(Y76&lt;&gt;INDEX('BMP Records'!Y:Y, MATCH($A76, 'BMP Records'!$A:$A, 0)), 1, 0)</f>
        <v>#N/A</v>
      </c>
      <c r="BD76" s="44" t="e">
        <f>IF(Z76&lt;&gt;INDEX('BMP Records'!Z:Z, MATCH($A76, 'BMP Records'!$A:$A, 0)), 1, 0)</f>
        <v>#N/A</v>
      </c>
      <c r="BE76" s="44" t="e">
        <f>IF(AA76&lt;&gt;INDEX('BMP Records'!AA:AA, MATCH($A76, 'BMP Records'!$A:$A, 0)), 1, 0)</f>
        <v>#N/A</v>
      </c>
      <c r="BF76" s="44" t="e">
        <f>IF(AB76&lt;&gt;INDEX('BMP Records'!AB:AB, MATCH($A76, 'BMP Records'!$A:$A, 0)), 1, 0)</f>
        <v>#N/A</v>
      </c>
      <c r="BG76" s="44" t="e">
        <f>IF(AC76&lt;&gt;INDEX('BMP Records'!AC:AC, MATCH($A76, 'BMP Records'!$A:$A, 0)), 1, 0)</f>
        <v>#N/A</v>
      </c>
      <c r="BH76" s="62" t="e">
        <f>IF(AD76&lt;&gt;INDEX('BMP Records'!AD:AD, MATCH($A76, 'BMP Records'!$A:$A, 0)), 1, 0)</f>
        <v>#N/A</v>
      </c>
      <c r="BI76" s="44" t="e">
        <f>IF(AE76&lt;&gt;INDEX('BMP Records'!AE:AE, MATCH($A76, 'BMP Records'!$A:$A, 0)), 1, 0)</f>
        <v>#N/A</v>
      </c>
      <c r="BJ76" s="62" t="e">
        <f>SUM(Table124[[#This Row],[Comments]:[Comments32]])</f>
        <v>#N/A</v>
      </c>
    </row>
    <row r="77" spans="2:62" x14ac:dyDescent="0.55000000000000004">
      <c r="B77" s="16"/>
      <c r="C77" s="40"/>
      <c r="D77" s="39"/>
      <c r="G77" s="16"/>
      <c r="J77" s="15" t="s">
        <v>173</v>
      </c>
      <c r="S77" s="63"/>
      <c r="T77" s="87"/>
      <c r="U77" s="63"/>
      <c r="V77" s="43"/>
      <c r="W77" s="64"/>
      <c r="X77" s="87"/>
      <c r="Y77" s="63"/>
      <c r="Z77" s="64"/>
      <c r="AA77" s="65"/>
      <c r="AB77" s="63"/>
      <c r="AC77" s="63"/>
      <c r="AD77" s="63"/>
      <c r="AE77" s="88"/>
      <c r="AF77" s="44" t="e">
        <f>IF(B77&lt;&gt;INDEX('BMP Records'!B:B, MATCH($A77, 'BMP Records'!$A:$A, 0)), 1, 0)</f>
        <v>#N/A</v>
      </c>
      <c r="AG77" s="44" t="e">
        <f>IF(C77&lt;&gt;INDEX('BMP Records'!C:C, MATCH($A77, 'BMP Records'!$A:$A, 0)), 1, 0)</f>
        <v>#N/A</v>
      </c>
      <c r="AH77" s="44" t="e">
        <f>IF(D77&lt;&gt;INDEX('BMP Records'!D:D, MATCH($A77, 'BMP Records'!$A:$A, 0)), 1, 0)</f>
        <v>#N/A</v>
      </c>
      <c r="AI77" s="44" t="e">
        <f>IF(E77&lt;&gt;INDEX('BMP Records'!E:E, MATCH($A77, 'BMP Records'!$A:$A, 0)), 1, 0)</f>
        <v>#N/A</v>
      </c>
      <c r="AJ77" s="44" t="e">
        <f>IF(F77&lt;&gt;INDEX('BMP Records'!F:F, MATCH($A77, 'BMP Records'!$A:$A, 0)), 1, 0)</f>
        <v>#N/A</v>
      </c>
      <c r="AK77" s="44" t="e">
        <f>IF(G77&lt;&gt;INDEX('BMP Records'!G:G, MATCH($A77, 'BMP Records'!$A:$A, 0)), 1, 0)</f>
        <v>#N/A</v>
      </c>
      <c r="AL77" s="44" t="e">
        <f>IF(H77&lt;&gt;INDEX('BMP Records'!H:H, MATCH($A77, 'BMP Records'!$A:$A, 0)), 1, 0)</f>
        <v>#N/A</v>
      </c>
      <c r="AM77" s="44" t="e">
        <f>IF(I77&lt;&gt;INDEX('BMP Records'!I:I, MATCH($A77, 'BMP Records'!$A:$A, 0)), 1, 0)</f>
        <v>#N/A</v>
      </c>
      <c r="AN77" s="44" t="e">
        <f>IF(J77&lt;&gt;INDEX('BMP Records'!J:J, MATCH($A77, 'BMP Records'!$A:$A, 0)), 1, 0)</f>
        <v>#N/A</v>
      </c>
      <c r="AO77" s="44" t="e">
        <f>IF(K77&lt;&gt;INDEX('BMP Records'!K:K, MATCH($A77, 'BMP Records'!$A:$A, 0)), 1, 0)</f>
        <v>#N/A</v>
      </c>
      <c r="AP77" s="44" t="e">
        <f>IF(L77&lt;&gt;INDEX('BMP Records'!L:L, MATCH($A77, 'BMP Records'!$A:$A, 0)), 1, 0)</f>
        <v>#N/A</v>
      </c>
      <c r="AQ77" s="44" t="e">
        <f>IF(M77&lt;&gt;INDEX('BMP Records'!M:M, MATCH($A77, 'BMP Records'!$A:$A, 0)), 1, 0)</f>
        <v>#N/A</v>
      </c>
      <c r="AR77" s="44" t="e">
        <f>IF(N77&lt;&gt;INDEX('BMP Records'!N:N, MATCH($A77, 'BMP Records'!$A:$A, 0)), 1, 0)</f>
        <v>#N/A</v>
      </c>
      <c r="AS77" s="44" t="e">
        <f>IF(O77&lt;&gt;INDEX('BMP Records'!O:O, MATCH($A77, 'BMP Records'!$A:$A, 0)), 1, 0)</f>
        <v>#N/A</v>
      </c>
      <c r="AT77" s="44" t="e">
        <f>IF(P77&lt;&gt;INDEX('BMP Records'!P:P, MATCH($A77, 'BMP Records'!$A:$A, 0)), 1, 0)</f>
        <v>#N/A</v>
      </c>
      <c r="AU77" s="44" t="e">
        <f>IF(Q77&lt;&gt;INDEX('BMP Records'!Q:Q, MATCH($A77, 'BMP Records'!$A:$A, 0)), 1, 0)</f>
        <v>#N/A</v>
      </c>
      <c r="AV77" s="44" t="e">
        <f>IF(R77&lt;&gt;INDEX('BMP Records'!R:R, MATCH($A77, 'BMP Records'!$A:$A, 0)), 1, 0)</f>
        <v>#N/A</v>
      </c>
      <c r="AW77" s="44" t="e">
        <f>IF(S77&lt;&gt;INDEX('BMP Records'!S:S, MATCH($A77, 'BMP Records'!$A:$A, 0)), 1, 0)</f>
        <v>#N/A</v>
      </c>
      <c r="AX77" s="44" t="e">
        <f>IF(T77&lt;&gt;INDEX('BMP Records'!T:T, MATCH($A77, 'BMP Records'!$A:$A, 0)), 1, 0)</f>
        <v>#N/A</v>
      </c>
      <c r="AY77" s="44" t="e">
        <f>IF(U77&lt;&gt;INDEX('BMP Records'!U:U, MATCH($A77, 'BMP Records'!$A:$A, 0)), 1, 0)</f>
        <v>#N/A</v>
      </c>
      <c r="AZ77" s="44" t="e">
        <f>IF(V77&lt;&gt;INDEX('BMP Records'!V:V, MATCH($A77, 'BMP Records'!$A:$A, 0)), 1, 0)</f>
        <v>#N/A</v>
      </c>
      <c r="BA77" s="44" t="e">
        <f>IF(W77&lt;&gt;INDEX('BMP Records'!W:W, MATCH($A77, 'BMP Records'!$A:$A, 0)), 1, 0)</f>
        <v>#N/A</v>
      </c>
      <c r="BB77" s="44" t="e">
        <f>IF(X77&lt;&gt;INDEX('BMP Records'!X:X, MATCH($A77, 'BMP Records'!$A:$A, 0)), 1, 0)</f>
        <v>#N/A</v>
      </c>
      <c r="BC77" s="44" t="e">
        <f>IF(Y77&lt;&gt;INDEX('BMP Records'!Y:Y, MATCH($A77, 'BMP Records'!$A:$A, 0)), 1, 0)</f>
        <v>#N/A</v>
      </c>
      <c r="BD77" s="44" t="e">
        <f>IF(Z77&lt;&gt;INDEX('BMP Records'!Z:Z, MATCH($A77, 'BMP Records'!$A:$A, 0)), 1, 0)</f>
        <v>#N/A</v>
      </c>
      <c r="BE77" s="44" t="e">
        <f>IF(AA77&lt;&gt;INDEX('BMP Records'!AA:AA, MATCH($A77, 'BMP Records'!$A:$A, 0)), 1, 0)</f>
        <v>#N/A</v>
      </c>
      <c r="BF77" s="44" t="e">
        <f>IF(AB77&lt;&gt;INDEX('BMP Records'!AB:AB, MATCH($A77, 'BMP Records'!$A:$A, 0)), 1, 0)</f>
        <v>#N/A</v>
      </c>
      <c r="BG77" s="44" t="e">
        <f>IF(AC77&lt;&gt;INDEX('BMP Records'!AC:AC, MATCH($A77, 'BMP Records'!$A:$A, 0)), 1, 0)</f>
        <v>#N/A</v>
      </c>
      <c r="BH77" s="62" t="e">
        <f>IF(AD77&lt;&gt;INDEX('BMP Records'!AD:AD, MATCH($A77, 'BMP Records'!$A:$A, 0)), 1, 0)</f>
        <v>#N/A</v>
      </c>
      <c r="BI77" s="44" t="e">
        <f>IF(AE77&lt;&gt;INDEX('BMP Records'!AE:AE, MATCH($A77, 'BMP Records'!$A:$A, 0)), 1, 0)</f>
        <v>#N/A</v>
      </c>
      <c r="BJ77" s="62" t="e">
        <f>SUM(Table124[[#This Row],[Comments]:[Comments32]])</f>
        <v>#N/A</v>
      </c>
    </row>
    <row r="78" spans="2:62" x14ac:dyDescent="0.55000000000000004">
      <c r="B78" s="16"/>
      <c r="C78" s="40"/>
      <c r="D78" s="39"/>
      <c r="G78" s="16"/>
      <c r="J78" s="15" t="s">
        <v>173</v>
      </c>
      <c r="S78" s="63"/>
      <c r="T78" s="87"/>
      <c r="U78" s="63"/>
      <c r="V78" s="43"/>
      <c r="W78" s="64"/>
      <c r="X78" s="87"/>
      <c r="Y78" s="63"/>
      <c r="Z78" s="64"/>
      <c r="AA78" s="65"/>
      <c r="AB78" s="63"/>
      <c r="AC78" s="63"/>
      <c r="AD78" s="63"/>
      <c r="AE78" s="88"/>
      <c r="AF78" s="44" t="e">
        <f>IF(B78&lt;&gt;INDEX('BMP Records'!B:B, MATCH($A78, 'BMP Records'!$A:$A, 0)), 1, 0)</f>
        <v>#N/A</v>
      </c>
      <c r="AG78" s="44" t="e">
        <f>IF(C78&lt;&gt;INDEX('BMP Records'!C:C, MATCH($A78, 'BMP Records'!$A:$A, 0)), 1, 0)</f>
        <v>#N/A</v>
      </c>
      <c r="AH78" s="44" t="e">
        <f>IF(D78&lt;&gt;INDEX('BMP Records'!D:D, MATCH($A78, 'BMP Records'!$A:$A, 0)), 1, 0)</f>
        <v>#N/A</v>
      </c>
      <c r="AI78" s="44" t="e">
        <f>IF(E78&lt;&gt;INDEX('BMP Records'!E:E, MATCH($A78, 'BMP Records'!$A:$A, 0)), 1, 0)</f>
        <v>#N/A</v>
      </c>
      <c r="AJ78" s="44" t="e">
        <f>IF(F78&lt;&gt;INDEX('BMP Records'!F:F, MATCH($A78, 'BMP Records'!$A:$A, 0)), 1, 0)</f>
        <v>#N/A</v>
      </c>
      <c r="AK78" s="44" t="e">
        <f>IF(G78&lt;&gt;INDEX('BMP Records'!G:G, MATCH($A78, 'BMP Records'!$A:$A, 0)), 1, 0)</f>
        <v>#N/A</v>
      </c>
      <c r="AL78" s="44" t="e">
        <f>IF(H78&lt;&gt;INDEX('BMP Records'!H:H, MATCH($A78, 'BMP Records'!$A:$A, 0)), 1, 0)</f>
        <v>#N/A</v>
      </c>
      <c r="AM78" s="44" t="e">
        <f>IF(I78&lt;&gt;INDEX('BMP Records'!I:I, MATCH($A78, 'BMP Records'!$A:$A, 0)), 1, 0)</f>
        <v>#N/A</v>
      </c>
      <c r="AN78" s="44" t="e">
        <f>IF(J78&lt;&gt;INDEX('BMP Records'!J:J, MATCH($A78, 'BMP Records'!$A:$A, 0)), 1, 0)</f>
        <v>#N/A</v>
      </c>
      <c r="AO78" s="44" t="e">
        <f>IF(K78&lt;&gt;INDEX('BMP Records'!K:K, MATCH($A78, 'BMP Records'!$A:$A, 0)), 1, 0)</f>
        <v>#N/A</v>
      </c>
      <c r="AP78" s="44" t="e">
        <f>IF(L78&lt;&gt;INDEX('BMP Records'!L:L, MATCH($A78, 'BMP Records'!$A:$A, 0)), 1, 0)</f>
        <v>#N/A</v>
      </c>
      <c r="AQ78" s="44" t="e">
        <f>IF(M78&lt;&gt;INDEX('BMP Records'!M:M, MATCH($A78, 'BMP Records'!$A:$A, 0)), 1, 0)</f>
        <v>#N/A</v>
      </c>
      <c r="AR78" s="44" t="e">
        <f>IF(N78&lt;&gt;INDEX('BMP Records'!N:N, MATCH($A78, 'BMP Records'!$A:$A, 0)), 1, 0)</f>
        <v>#N/A</v>
      </c>
      <c r="AS78" s="44" t="e">
        <f>IF(O78&lt;&gt;INDEX('BMP Records'!O:O, MATCH($A78, 'BMP Records'!$A:$A, 0)), 1, 0)</f>
        <v>#N/A</v>
      </c>
      <c r="AT78" s="44" t="e">
        <f>IF(P78&lt;&gt;INDEX('BMP Records'!P:P, MATCH($A78, 'BMP Records'!$A:$A, 0)), 1, 0)</f>
        <v>#N/A</v>
      </c>
      <c r="AU78" s="44" t="e">
        <f>IF(Q78&lt;&gt;INDEX('BMP Records'!Q:Q, MATCH($A78, 'BMP Records'!$A:$A, 0)), 1, 0)</f>
        <v>#N/A</v>
      </c>
      <c r="AV78" s="44" t="e">
        <f>IF(R78&lt;&gt;INDEX('BMP Records'!R:R, MATCH($A78, 'BMP Records'!$A:$A, 0)), 1, 0)</f>
        <v>#N/A</v>
      </c>
      <c r="AW78" s="44" t="e">
        <f>IF(S78&lt;&gt;INDEX('BMP Records'!S:S, MATCH($A78, 'BMP Records'!$A:$A, 0)), 1, 0)</f>
        <v>#N/A</v>
      </c>
      <c r="AX78" s="44" t="e">
        <f>IF(T78&lt;&gt;INDEX('BMP Records'!T:T, MATCH($A78, 'BMP Records'!$A:$A, 0)), 1, 0)</f>
        <v>#N/A</v>
      </c>
      <c r="AY78" s="44" t="e">
        <f>IF(U78&lt;&gt;INDEX('BMP Records'!U:U, MATCH($A78, 'BMP Records'!$A:$A, 0)), 1, 0)</f>
        <v>#N/A</v>
      </c>
      <c r="AZ78" s="44" t="e">
        <f>IF(V78&lt;&gt;INDEX('BMP Records'!V:V, MATCH($A78, 'BMP Records'!$A:$A, 0)), 1, 0)</f>
        <v>#N/A</v>
      </c>
      <c r="BA78" s="44" t="e">
        <f>IF(W78&lt;&gt;INDEX('BMP Records'!W:W, MATCH($A78, 'BMP Records'!$A:$A, 0)), 1, 0)</f>
        <v>#N/A</v>
      </c>
      <c r="BB78" s="44" t="e">
        <f>IF(X78&lt;&gt;INDEX('BMP Records'!X:X, MATCH($A78, 'BMP Records'!$A:$A, 0)), 1, 0)</f>
        <v>#N/A</v>
      </c>
      <c r="BC78" s="44" t="e">
        <f>IF(Y78&lt;&gt;INDEX('BMP Records'!Y:Y, MATCH($A78, 'BMP Records'!$A:$A, 0)), 1, 0)</f>
        <v>#N/A</v>
      </c>
      <c r="BD78" s="44" t="e">
        <f>IF(Z78&lt;&gt;INDEX('BMP Records'!Z:Z, MATCH($A78, 'BMP Records'!$A:$A, 0)), 1, 0)</f>
        <v>#N/A</v>
      </c>
      <c r="BE78" s="44" t="e">
        <f>IF(AA78&lt;&gt;INDEX('BMP Records'!AA:AA, MATCH($A78, 'BMP Records'!$A:$A, 0)), 1, 0)</f>
        <v>#N/A</v>
      </c>
      <c r="BF78" s="44" t="e">
        <f>IF(AB78&lt;&gt;INDEX('BMP Records'!AB:AB, MATCH($A78, 'BMP Records'!$A:$A, 0)), 1, 0)</f>
        <v>#N/A</v>
      </c>
      <c r="BG78" s="44" t="e">
        <f>IF(AC78&lt;&gt;INDEX('BMP Records'!AC:AC, MATCH($A78, 'BMP Records'!$A:$A, 0)), 1, 0)</f>
        <v>#N/A</v>
      </c>
      <c r="BH78" s="62" t="e">
        <f>IF(AD78&lt;&gt;INDEX('BMP Records'!AD:AD, MATCH($A78, 'BMP Records'!$A:$A, 0)), 1, 0)</f>
        <v>#N/A</v>
      </c>
      <c r="BI78" s="44" t="e">
        <f>IF(AE78&lt;&gt;INDEX('BMP Records'!AE:AE, MATCH($A78, 'BMP Records'!$A:$A, 0)), 1, 0)</f>
        <v>#N/A</v>
      </c>
      <c r="BJ78" s="62" t="e">
        <f>SUM(Table124[[#This Row],[Comments]:[Comments32]])</f>
        <v>#N/A</v>
      </c>
    </row>
    <row r="79" spans="2:62" x14ac:dyDescent="0.55000000000000004">
      <c r="B79" s="16"/>
      <c r="C79" s="40"/>
      <c r="D79" s="39"/>
      <c r="G79" s="16"/>
      <c r="J79" s="15" t="s">
        <v>173</v>
      </c>
      <c r="S79" s="63"/>
      <c r="T79" s="87"/>
      <c r="U79" s="63"/>
      <c r="V79" s="43"/>
      <c r="W79" s="64"/>
      <c r="X79" s="87"/>
      <c r="Y79" s="63"/>
      <c r="Z79" s="64"/>
      <c r="AA79" s="65"/>
      <c r="AB79" s="63"/>
      <c r="AC79" s="63"/>
      <c r="AD79" s="63"/>
      <c r="AE79" s="88"/>
      <c r="AF79" s="44" t="e">
        <f>IF(B79&lt;&gt;INDEX('BMP Records'!B:B, MATCH($A79, 'BMP Records'!$A:$A, 0)), 1, 0)</f>
        <v>#N/A</v>
      </c>
      <c r="AG79" s="44" t="e">
        <f>IF(C79&lt;&gt;INDEX('BMP Records'!C:C, MATCH($A79, 'BMP Records'!$A:$A, 0)), 1, 0)</f>
        <v>#N/A</v>
      </c>
      <c r="AH79" s="44" t="e">
        <f>IF(D79&lt;&gt;INDEX('BMP Records'!D:D, MATCH($A79, 'BMP Records'!$A:$A, 0)), 1, 0)</f>
        <v>#N/A</v>
      </c>
      <c r="AI79" s="44" t="e">
        <f>IF(E79&lt;&gt;INDEX('BMP Records'!E:E, MATCH($A79, 'BMP Records'!$A:$A, 0)), 1, 0)</f>
        <v>#N/A</v>
      </c>
      <c r="AJ79" s="44" t="e">
        <f>IF(F79&lt;&gt;INDEX('BMP Records'!F:F, MATCH($A79, 'BMP Records'!$A:$A, 0)), 1, 0)</f>
        <v>#N/A</v>
      </c>
      <c r="AK79" s="44" t="e">
        <f>IF(G79&lt;&gt;INDEX('BMP Records'!G:G, MATCH($A79, 'BMP Records'!$A:$A, 0)), 1, 0)</f>
        <v>#N/A</v>
      </c>
      <c r="AL79" s="44" t="e">
        <f>IF(H79&lt;&gt;INDEX('BMP Records'!H:H, MATCH($A79, 'BMP Records'!$A:$A, 0)), 1, 0)</f>
        <v>#N/A</v>
      </c>
      <c r="AM79" s="44" t="e">
        <f>IF(I79&lt;&gt;INDEX('BMP Records'!I:I, MATCH($A79, 'BMP Records'!$A:$A, 0)), 1, 0)</f>
        <v>#N/A</v>
      </c>
      <c r="AN79" s="44" t="e">
        <f>IF(J79&lt;&gt;INDEX('BMP Records'!J:J, MATCH($A79, 'BMP Records'!$A:$A, 0)), 1, 0)</f>
        <v>#N/A</v>
      </c>
      <c r="AO79" s="44" t="e">
        <f>IF(K79&lt;&gt;INDEX('BMP Records'!K:K, MATCH($A79, 'BMP Records'!$A:$A, 0)), 1, 0)</f>
        <v>#N/A</v>
      </c>
      <c r="AP79" s="44" t="e">
        <f>IF(L79&lt;&gt;INDEX('BMP Records'!L:L, MATCH($A79, 'BMP Records'!$A:$A, 0)), 1, 0)</f>
        <v>#N/A</v>
      </c>
      <c r="AQ79" s="44" t="e">
        <f>IF(M79&lt;&gt;INDEX('BMP Records'!M:M, MATCH($A79, 'BMP Records'!$A:$A, 0)), 1, 0)</f>
        <v>#N/A</v>
      </c>
      <c r="AR79" s="44" t="e">
        <f>IF(N79&lt;&gt;INDEX('BMP Records'!N:N, MATCH($A79, 'BMP Records'!$A:$A, 0)), 1, 0)</f>
        <v>#N/A</v>
      </c>
      <c r="AS79" s="44" t="e">
        <f>IF(O79&lt;&gt;INDEX('BMP Records'!O:O, MATCH($A79, 'BMP Records'!$A:$A, 0)), 1, 0)</f>
        <v>#N/A</v>
      </c>
      <c r="AT79" s="44" t="e">
        <f>IF(P79&lt;&gt;INDEX('BMP Records'!P:P, MATCH($A79, 'BMP Records'!$A:$A, 0)), 1, 0)</f>
        <v>#N/A</v>
      </c>
      <c r="AU79" s="44" t="e">
        <f>IF(Q79&lt;&gt;INDEX('BMP Records'!Q:Q, MATCH($A79, 'BMP Records'!$A:$A, 0)), 1, 0)</f>
        <v>#N/A</v>
      </c>
      <c r="AV79" s="44" t="e">
        <f>IF(R79&lt;&gt;INDEX('BMP Records'!R:R, MATCH($A79, 'BMP Records'!$A:$A, 0)), 1, 0)</f>
        <v>#N/A</v>
      </c>
      <c r="AW79" s="44" t="e">
        <f>IF(S79&lt;&gt;INDEX('BMP Records'!S:S, MATCH($A79, 'BMP Records'!$A:$A, 0)), 1, 0)</f>
        <v>#N/A</v>
      </c>
      <c r="AX79" s="44" t="e">
        <f>IF(T79&lt;&gt;INDEX('BMP Records'!T:T, MATCH($A79, 'BMP Records'!$A:$A, 0)), 1, 0)</f>
        <v>#N/A</v>
      </c>
      <c r="AY79" s="44" t="e">
        <f>IF(U79&lt;&gt;INDEX('BMP Records'!U:U, MATCH($A79, 'BMP Records'!$A:$A, 0)), 1, 0)</f>
        <v>#N/A</v>
      </c>
      <c r="AZ79" s="44" t="e">
        <f>IF(V79&lt;&gt;INDEX('BMP Records'!V:V, MATCH($A79, 'BMP Records'!$A:$A, 0)), 1, 0)</f>
        <v>#N/A</v>
      </c>
      <c r="BA79" s="44" t="e">
        <f>IF(W79&lt;&gt;INDEX('BMP Records'!W:W, MATCH($A79, 'BMP Records'!$A:$A, 0)), 1, 0)</f>
        <v>#N/A</v>
      </c>
      <c r="BB79" s="44" t="e">
        <f>IF(X79&lt;&gt;INDEX('BMP Records'!X:X, MATCH($A79, 'BMP Records'!$A:$A, 0)), 1, 0)</f>
        <v>#N/A</v>
      </c>
      <c r="BC79" s="44" t="e">
        <f>IF(Y79&lt;&gt;INDEX('BMP Records'!Y:Y, MATCH($A79, 'BMP Records'!$A:$A, 0)), 1, 0)</f>
        <v>#N/A</v>
      </c>
      <c r="BD79" s="44" t="e">
        <f>IF(Z79&lt;&gt;INDEX('BMP Records'!Z:Z, MATCH($A79, 'BMP Records'!$A:$A, 0)), 1, 0)</f>
        <v>#N/A</v>
      </c>
      <c r="BE79" s="44" t="e">
        <f>IF(AA79&lt;&gt;INDEX('BMP Records'!AA:AA, MATCH($A79, 'BMP Records'!$A:$A, 0)), 1, 0)</f>
        <v>#N/A</v>
      </c>
      <c r="BF79" s="44" t="e">
        <f>IF(AB79&lt;&gt;INDEX('BMP Records'!AB:AB, MATCH($A79, 'BMP Records'!$A:$A, 0)), 1, 0)</f>
        <v>#N/A</v>
      </c>
      <c r="BG79" s="44" t="e">
        <f>IF(AC79&lt;&gt;INDEX('BMP Records'!AC:AC, MATCH($A79, 'BMP Records'!$A:$A, 0)), 1, 0)</f>
        <v>#N/A</v>
      </c>
      <c r="BH79" s="62" t="e">
        <f>IF(AD79&lt;&gt;INDEX('BMP Records'!AD:AD, MATCH($A79, 'BMP Records'!$A:$A, 0)), 1, 0)</f>
        <v>#N/A</v>
      </c>
      <c r="BI79" s="44" t="e">
        <f>IF(AE79&lt;&gt;INDEX('BMP Records'!AE:AE, MATCH($A79, 'BMP Records'!$A:$A, 0)), 1, 0)</f>
        <v>#N/A</v>
      </c>
      <c r="BJ79" s="62" t="e">
        <f>SUM(Table124[[#This Row],[Comments]:[Comments32]])</f>
        <v>#N/A</v>
      </c>
    </row>
    <row r="80" spans="2:62" x14ac:dyDescent="0.55000000000000004">
      <c r="B80" s="16"/>
      <c r="C80" s="40"/>
      <c r="D80" s="39"/>
      <c r="G80" s="16"/>
      <c r="J80" s="15" t="s">
        <v>173</v>
      </c>
      <c r="S80" s="63"/>
      <c r="T80" s="87"/>
      <c r="U80" s="63"/>
      <c r="V80" s="43"/>
      <c r="W80" s="64"/>
      <c r="X80" s="87"/>
      <c r="Y80" s="63"/>
      <c r="Z80" s="64"/>
      <c r="AA80" s="65"/>
      <c r="AB80" s="63"/>
      <c r="AC80" s="63"/>
      <c r="AD80" s="63"/>
      <c r="AE80" s="88"/>
      <c r="AF80" s="44" t="e">
        <f>IF(B80&lt;&gt;INDEX('BMP Records'!B:B, MATCH($A80, 'BMP Records'!$A:$A, 0)), 1, 0)</f>
        <v>#N/A</v>
      </c>
      <c r="AG80" s="44" t="e">
        <f>IF(C80&lt;&gt;INDEX('BMP Records'!C:C, MATCH($A80, 'BMP Records'!$A:$A, 0)), 1, 0)</f>
        <v>#N/A</v>
      </c>
      <c r="AH80" s="44" t="e">
        <f>IF(D80&lt;&gt;INDEX('BMP Records'!D:D, MATCH($A80, 'BMP Records'!$A:$A, 0)), 1, 0)</f>
        <v>#N/A</v>
      </c>
      <c r="AI80" s="44" t="e">
        <f>IF(E80&lt;&gt;INDEX('BMP Records'!E:E, MATCH($A80, 'BMP Records'!$A:$A, 0)), 1, 0)</f>
        <v>#N/A</v>
      </c>
      <c r="AJ80" s="44" t="e">
        <f>IF(F80&lt;&gt;INDEX('BMP Records'!F:F, MATCH($A80, 'BMP Records'!$A:$A, 0)), 1, 0)</f>
        <v>#N/A</v>
      </c>
      <c r="AK80" s="44" t="e">
        <f>IF(G80&lt;&gt;INDEX('BMP Records'!G:G, MATCH($A80, 'BMP Records'!$A:$A, 0)), 1, 0)</f>
        <v>#N/A</v>
      </c>
      <c r="AL80" s="44" t="e">
        <f>IF(H80&lt;&gt;INDEX('BMP Records'!H:H, MATCH($A80, 'BMP Records'!$A:$A, 0)), 1, 0)</f>
        <v>#N/A</v>
      </c>
      <c r="AM80" s="44" t="e">
        <f>IF(I80&lt;&gt;INDEX('BMP Records'!I:I, MATCH($A80, 'BMP Records'!$A:$A, 0)), 1, 0)</f>
        <v>#N/A</v>
      </c>
      <c r="AN80" s="44" t="e">
        <f>IF(J80&lt;&gt;INDEX('BMP Records'!J:J, MATCH($A80, 'BMP Records'!$A:$A, 0)), 1, 0)</f>
        <v>#N/A</v>
      </c>
      <c r="AO80" s="44" t="e">
        <f>IF(K80&lt;&gt;INDEX('BMP Records'!K:K, MATCH($A80, 'BMP Records'!$A:$A, 0)), 1, 0)</f>
        <v>#N/A</v>
      </c>
      <c r="AP80" s="44" t="e">
        <f>IF(L80&lt;&gt;INDEX('BMP Records'!L:L, MATCH($A80, 'BMP Records'!$A:$A, 0)), 1, 0)</f>
        <v>#N/A</v>
      </c>
      <c r="AQ80" s="44" t="e">
        <f>IF(M80&lt;&gt;INDEX('BMP Records'!M:M, MATCH($A80, 'BMP Records'!$A:$A, 0)), 1, 0)</f>
        <v>#N/A</v>
      </c>
      <c r="AR80" s="44" t="e">
        <f>IF(N80&lt;&gt;INDEX('BMP Records'!N:N, MATCH($A80, 'BMP Records'!$A:$A, 0)), 1, 0)</f>
        <v>#N/A</v>
      </c>
      <c r="AS80" s="44" t="e">
        <f>IF(O80&lt;&gt;INDEX('BMP Records'!O:O, MATCH($A80, 'BMP Records'!$A:$A, 0)), 1, 0)</f>
        <v>#N/A</v>
      </c>
      <c r="AT80" s="44" t="e">
        <f>IF(P80&lt;&gt;INDEX('BMP Records'!P:P, MATCH($A80, 'BMP Records'!$A:$A, 0)), 1, 0)</f>
        <v>#N/A</v>
      </c>
      <c r="AU80" s="44" t="e">
        <f>IF(Q80&lt;&gt;INDEX('BMP Records'!Q:Q, MATCH($A80, 'BMP Records'!$A:$A, 0)), 1, 0)</f>
        <v>#N/A</v>
      </c>
      <c r="AV80" s="44" t="e">
        <f>IF(R80&lt;&gt;INDEX('BMP Records'!R:R, MATCH($A80, 'BMP Records'!$A:$A, 0)), 1, 0)</f>
        <v>#N/A</v>
      </c>
      <c r="AW80" s="44" t="e">
        <f>IF(S80&lt;&gt;INDEX('BMP Records'!S:S, MATCH($A80, 'BMP Records'!$A:$A, 0)), 1, 0)</f>
        <v>#N/A</v>
      </c>
      <c r="AX80" s="44" t="e">
        <f>IF(T80&lt;&gt;INDEX('BMP Records'!T:T, MATCH($A80, 'BMP Records'!$A:$A, 0)), 1, 0)</f>
        <v>#N/A</v>
      </c>
      <c r="AY80" s="44" t="e">
        <f>IF(U80&lt;&gt;INDEX('BMP Records'!U:U, MATCH($A80, 'BMP Records'!$A:$A, 0)), 1, 0)</f>
        <v>#N/A</v>
      </c>
      <c r="AZ80" s="44" t="e">
        <f>IF(V80&lt;&gt;INDEX('BMP Records'!V:V, MATCH($A80, 'BMP Records'!$A:$A, 0)), 1, 0)</f>
        <v>#N/A</v>
      </c>
      <c r="BA80" s="44" t="e">
        <f>IF(W80&lt;&gt;INDEX('BMP Records'!W:W, MATCH($A80, 'BMP Records'!$A:$A, 0)), 1, 0)</f>
        <v>#N/A</v>
      </c>
      <c r="BB80" s="44" t="e">
        <f>IF(X80&lt;&gt;INDEX('BMP Records'!X:X, MATCH($A80, 'BMP Records'!$A:$A, 0)), 1, 0)</f>
        <v>#N/A</v>
      </c>
      <c r="BC80" s="44" t="e">
        <f>IF(Y80&lt;&gt;INDEX('BMP Records'!Y:Y, MATCH($A80, 'BMP Records'!$A:$A, 0)), 1, 0)</f>
        <v>#N/A</v>
      </c>
      <c r="BD80" s="44" t="e">
        <f>IF(Z80&lt;&gt;INDEX('BMP Records'!Z:Z, MATCH($A80, 'BMP Records'!$A:$A, 0)), 1, 0)</f>
        <v>#N/A</v>
      </c>
      <c r="BE80" s="44" t="e">
        <f>IF(AA80&lt;&gt;INDEX('BMP Records'!AA:AA, MATCH($A80, 'BMP Records'!$A:$A, 0)), 1, 0)</f>
        <v>#N/A</v>
      </c>
      <c r="BF80" s="44" t="e">
        <f>IF(AB80&lt;&gt;INDEX('BMP Records'!AB:AB, MATCH($A80, 'BMP Records'!$A:$A, 0)), 1, 0)</f>
        <v>#N/A</v>
      </c>
      <c r="BG80" s="44" t="e">
        <f>IF(AC80&lt;&gt;INDEX('BMP Records'!AC:AC, MATCH($A80, 'BMP Records'!$A:$A, 0)), 1, 0)</f>
        <v>#N/A</v>
      </c>
      <c r="BH80" s="62" t="e">
        <f>IF(AD80&lt;&gt;INDEX('BMP Records'!AD:AD, MATCH($A80, 'BMP Records'!$A:$A, 0)), 1, 0)</f>
        <v>#N/A</v>
      </c>
      <c r="BI80" s="44" t="e">
        <f>IF(AE80&lt;&gt;INDEX('BMP Records'!AE:AE, MATCH($A80, 'BMP Records'!$A:$A, 0)), 1, 0)</f>
        <v>#N/A</v>
      </c>
      <c r="BJ80" s="62" t="e">
        <f>SUM(Table124[[#This Row],[Comments]:[Comments32]])</f>
        <v>#N/A</v>
      </c>
    </row>
    <row r="81" spans="2:62" x14ac:dyDescent="0.55000000000000004">
      <c r="B81" s="16"/>
      <c r="C81" s="40"/>
      <c r="D81" s="39"/>
      <c r="G81" s="16"/>
      <c r="J81" s="15" t="s">
        <v>173</v>
      </c>
      <c r="S81" s="63"/>
      <c r="T81" s="87"/>
      <c r="U81" s="63"/>
      <c r="V81" s="43"/>
      <c r="W81" s="64"/>
      <c r="X81" s="87"/>
      <c r="Y81" s="63"/>
      <c r="Z81" s="64"/>
      <c r="AA81" s="65"/>
      <c r="AB81" s="63"/>
      <c r="AC81" s="63"/>
      <c r="AD81" s="63"/>
      <c r="AE81" s="88"/>
      <c r="AF81" s="44" t="e">
        <f>IF(B81&lt;&gt;INDEX('BMP Records'!B:B, MATCH($A81, 'BMP Records'!$A:$A, 0)), 1, 0)</f>
        <v>#N/A</v>
      </c>
      <c r="AG81" s="44" t="e">
        <f>IF(C81&lt;&gt;INDEX('BMP Records'!C:C, MATCH($A81, 'BMP Records'!$A:$A, 0)), 1, 0)</f>
        <v>#N/A</v>
      </c>
      <c r="AH81" s="44" t="e">
        <f>IF(D81&lt;&gt;INDEX('BMP Records'!D:D, MATCH($A81, 'BMP Records'!$A:$A, 0)), 1, 0)</f>
        <v>#N/A</v>
      </c>
      <c r="AI81" s="44" t="e">
        <f>IF(E81&lt;&gt;INDEX('BMP Records'!E:E, MATCH($A81, 'BMP Records'!$A:$A, 0)), 1, 0)</f>
        <v>#N/A</v>
      </c>
      <c r="AJ81" s="44" t="e">
        <f>IF(F81&lt;&gt;INDEX('BMP Records'!F:F, MATCH($A81, 'BMP Records'!$A:$A, 0)), 1, 0)</f>
        <v>#N/A</v>
      </c>
      <c r="AK81" s="44" t="e">
        <f>IF(G81&lt;&gt;INDEX('BMP Records'!G:G, MATCH($A81, 'BMP Records'!$A:$A, 0)), 1, 0)</f>
        <v>#N/A</v>
      </c>
      <c r="AL81" s="44" t="e">
        <f>IF(H81&lt;&gt;INDEX('BMP Records'!H:H, MATCH($A81, 'BMP Records'!$A:$A, 0)), 1, 0)</f>
        <v>#N/A</v>
      </c>
      <c r="AM81" s="44" t="e">
        <f>IF(I81&lt;&gt;INDEX('BMP Records'!I:I, MATCH($A81, 'BMP Records'!$A:$A, 0)), 1, 0)</f>
        <v>#N/A</v>
      </c>
      <c r="AN81" s="44" t="e">
        <f>IF(J81&lt;&gt;INDEX('BMP Records'!J:J, MATCH($A81, 'BMP Records'!$A:$A, 0)), 1, 0)</f>
        <v>#N/A</v>
      </c>
      <c r="AO81" s="44" t="e">
        <f>IF(K81&lt;&gt;INDEX('BMP Records'!K:K, MATCH($A81, 'BMP Records'!$A:$A, 0)), 1, 0)</f>
        <v>#N/A</v>
      </c>
      <c r="AP81" s="44" t="e">
        <f>IF(L81&lt;&gt;INDEX('BMP Records'!L:L, MATCH($A81, 'BMP Records'!$A:$A, 0)), 1, 0)</f>
        <v>#N/A</v>
      </c>
      <c r="AQ81" s="44" t="e">
        <f>IF(M81&lt;&gt;INDEX('BMP Records'!M:M, MATCH($A81, 'BMP Records'!$A:$A, 0)), 1, 0)</f>
        <v>#N/A</v>
      </c>
      <c r="AR81" s="44" t="e">
        <f>IF(N81&lt;&gt;INDEX('BMP Records'!N:N, MATCH($A81, 'BMP Records'!$A:$A, 0)), 1, 0)</f>
        <v>#N/A</v>
      </c>
      <c r="AS81" s="44" t="e">
        <f>IF(O81&lt;&gt;INDEX('BMP Records'!O:O, MATCH($A81, 'BMP Records'!$A:$A, 0)), 1, 0)</f>
        <v>#N/A</v>
      </c>
      <c r="AT81" s="44" t="e">
        <f>IF(P81&lt;&gt;INDEX('BMP Records'!P:P, MATCH($A81, 'BMP Records'!$A:$A, 0)), 1, 0)</f>
        <v>#N/A</v>
      </c>
      <c r="AU81" s="44" t="e">
        <f>IF(Q81&lt;&gt;INDEX('BMP Records'!Q:Q, MATCH($A81, 'BMP Records'!$A:$A, 0)), 1, 0)</f>
        <v>#N/A</v>
      </c>
      <c r="AV81" s="44" t="e">
        <f>IF(R81&lt;&gt;INDEX('BMP Records'!R:R, MATCH($A81, 'BMP Records'!$A:$A, 0)), 1, 0)</f>
        <v>#N/A</v>
      </c>
      <c r="AW81" s="44" t="e">
        <f>IF(S81&lt;&gt;INDEX('BMP Records'!S:S, MATCH($A81, 'BMP Records'!$A:$A, 0)), 1, 0)</f>
        <v>#N/A</v>
      </c>
      <c r="AX81" s="44" t="e">
        <f>IF(T81&lt;&gt;INDEX('BMP Records'!T:T, MATCH($A81, 'BMP Records'!$A:$A, 0)), 1, 0)</f>
        <v>#N/A</v>
      </c>
      <c r="AY81" s="44" t="e">
        <f>IF(U81&lt;&gt;INDEX('BMP Records'!U:U, MATCH($A81, 'BMP Records'!$A:$A, 0)), 1, 0)</f>
        <v>#N/A</v>
      </c>
      <c r="AZ81" s="44" t="e">
        <f>IF(V81&lt;&gt;INDEX('BMP Records'!V:V, MATCH($A81, 'BMP Records'!$A:$A, 0)), 1, 0)</f>
        <v>#N/A</v>
      </c>
      <c r="BA81" s="44" t="e">
        <f>IF(W81&lt;&gt;INDEX('BMP Records'!W:W, MATCH($A81, 'BMP Records'!$A:$A, 0)), 1, 0)</f>
        <v>#N/A</v>
      </c>
      <c r="BB81" s="44" t="e">
        <f>IF(X81&lt;&gt;INDEX('BMP Records'!X:X, MATCH($A81, 'BMP Records'!$A:$A, 0)), 1, 0)</f>
        <v>#N/A</v>
      </c>
      <c r="BC81" s="44" t="e">
        <f>IF(Y81&lt;&gt;INDEX('BMP Records'!Y:Y, MATCH($A81, 'BMP Records'!$A:$A, 0)), 1, 0)</f>
        <v>#N/A</v>
      </c>
      <c r="BD81" s="44" t="e">
        <f>IF(Z81&lt;&gt;INDEX('BMP Records'!Z:Z, MATCH($A81, 'BMP Records'!$A:$A, 0)), 1, 0)</f>
        <v>#N/A</v>
      </c>
      <c r="BE81" s="44" t="e">
        <f>IF(AA81&lt;&gt;INDEX('BMP Records'!AA:AA, MATCH($A81, 'BMP Records'!$A:$A, 0)), 1, 0)</f>
        <v>#N/A</v>
      </c>
      <c r="BF81" s="44" t="e">
        <f>IF(AB81&lt;&gt;INDEX('BMP Records'!AB:AB, MATCH($A81, 'BMP Records'!$A:$A, 0)), 1, 0)</f>
        <v>#N/A</v>
      </c>
      <c r="BG81" s="44" t="e">
        <f>IF(AC81&lt;&gt;INDEX('BMP Records'!AC:AC, MATCH($A81, 'BMP Records'!$A:$A, 0)), 1, 0)</f>
        <v>#N/A</v>
      </c>
      <c r="BH81" s="62" t="e">
        <f>IF(AD81&lt;&gt;INDEX('BMP Records'!AD:AD, MATCH($A81, 'BMP Records'!$A:$A, 0)), 1, 0)</f>
        <v>#N/A</v>
      </c>
      <c r="BI81" s="44" t="e">
        <f>IF(AE81&lt;&gt;INDEX('BMP Records'!AE:AE, MATCH($A81, 'BMP Records'!$A:$A, 0)), 1, 0)</f>
        <v>#N/A</v>
      </c>
      <c r="BJ81" s="62" t="e">
        <f>SUM(Table124[[#This Row],[Comments]:[Comments32]])</f>
        <v>#N/A</v>
      </c>
    </row>
    <row r="82" spans="2:62" x14ac:dyDescent="0.55000000000000004">
      <c r="B82" s="16"/>
      <c r="C82" s="40"/>
      <c r="D82" s="39"/>
      <c r="G82" s="16"/>
      <c r="J82" s="15" t="s">
        <v>173</v>
      </c>
      <c r="S82" s="63"/>
      <c r="T82" s="87"/>
      <c r="U82" s="63"/>
      <c r="V82" s="43"/>
      <c r="W82" s="64"/>
      <c r="X82" s="87"/>
      <c r="Y82" s="63"/>
      <c r="Z82" s="64"/>
      <c r="AA82" s="65"/>
      <c r="AB82" s="63"/>
      <c r="AC82" s="63"/>
      <c r="AD82" s="63"/>
      <c r="AE82" s="88"/>
      <c r="AF82" s="44" t="e">
        <f>IF(B82&lt;&gt;INDEX('BMP Records'!B:B, MATCH($A82, 'BMP Records'!$A:$A, 0)), 1, 0)</f>
        <v>#N/A</v>
      </c>
      <c r="AG82" s="44" t="e">
        <f>IF(C82&lt;&gt;INDEX('BMP Records'!C:C, MATCH($A82, 'BMP Records'!$A:$A, 0)), 1, 0)</f>
        <v>#N/A</v>
      </c>
      <c r="AH82" s="44" t="e">
        <f>IF(D82&lt;&gt;INDEX('BMP Records'!D:D, MATCH($A82, 'BMP Records'!$A:$A, 0)), 1, 0)</f>
        <v>#N/A</v>
      </c>
      <c r="AI82" s="44" t="e">
        <f>IF(E82&lt;&gt;INDEX('BMP Records'!E:E, MATCH($A82, 'BMP Records'!$A:$A, 0)), 1, 0)</f>
        <v>#N/A</v>
      </c>
      <c r="AJ82" s="44" t="e">
        <f>IF(F82&lt;&gt;INDEX('BMP Records'!F:F, MATCH($A82, 'BMP Records'!$A:$A, 0)), 1, 0)</f>
        <v>#N/A</v>
      </c>
      <c r="AK82" s="44" t="e">
        <f>IF(G82&lt;&gt;INDEX('BMP Records'!G:G, MATCH($A82, 'BMP Records'!$A:$A, 0)), 1, 0)</f>
        <v>#N/A</v>
      </c>
      <c r="AL82" s="44" t="e">
        <f>IF(H82&lt;&gt;INDEX('BMP Records'!H:H, MATCH($A82, 'BMP Records'!$A:$A, 0)), 1, 0)</f>
        <v>#N/A</v>
      </c>
      <c r="AM82" s="44" t="e">
        <f>IF(I82&lt;&gt;INDEX('BMP Records'!I:I, MATCH($A82, 'BMP Records'!$A:$A, 0)), 1, 0)</f>
        <v>#N/A</v>
      </c>
      <c r="AN82" s="44" t="e">
        <f>IF(J82&lt;&gt;INDEX('BMP Records'!J:J, MATCH($A82, 'BMP Records'!$A:$A, 0)), 1, 0)</f>
        <v>#N/A</v>
      </c>
      <c r="AO82" s="44" t="e">
        <f>IF(K82&lt;&gt;INDEX('BMP Records'!K:K, MATCH($A82, 'BMP Records'!$A:$A, 0)), 1, 0)</f>
        <v>#N/A</v>
      </c>
      <c r="AP82" s="44" t="e">
        <f>IF(L82&lt;&gt;INDEX('BMP Records'!L:L, MATCH($A82, 'BMP Records'!$A:$A, 0)), 1, 0)</f>
        <v>#N/A</v>
      </c>
      <c r="AQ82" s="44" t="e">
        <f>IF(M82&lt;&gt;INDEX('BMP Records'!M:M, MATCH($A82, 'BMP Records'!$A:$A, 0)), 1, 0)</f>
        <v>#N/A</v>
      </c>
      <c r="AR82" s="44" t="e">
        <f>IF(N82&lt;&gt;INDEX('BMP Records'!N:N, MATCH($A82, 'BMP Records'!$A:$A, 0)), 1, 0)</f>
        <v>#N/A</v>
      </c>
      <c r="AS82" s="44" t="e">
        <f>IF(O82&lt;&gt;INDEX('BMP Records'!O:O, MATCH($A82, 'BMP Records'!$A:$A, 0)), 1, 0)</f>
        <v>#N/A</v>
      </c>
      <c r="AT82" s="44" t="e">
        <f>IF(P82&lt;&gt;INDEX('BMP Records'!P:P, MATCH($A82, 'BMP Records'!$A:$A, 0)), 1, 0)</f>
        <v>#N/A</v>
      </c>
      <c r="AU82" s="44" t="e">
        <f>IF(Q82&lt;&gt;INDEX('BMP Records'!Q:Q, MATCH($A82, 'BMP Records'!$A:$A, 0)), 1, 0)</f>
        <v>#N/A</v>
      </c>
      <c r="AV82" s="44" t="e">
        <f>IF(R82&lt;&gt;INDEX('BMP Records'!R:R, MATCH($A82, 'BMP Records'!$A:$A, 0)), 1, 0)</f>
        <v>#N/A</v>
      </c>
      <c r="AW82" s="44" t="e">
        <f>IF(S82&lt;&gt;INDEX('BMP Records'!S:S, MATCH($A82, 'BMP Records'!$A:$A, 0)), 1, 0)</f>
        <v>#N/A</v>
      </c>
      <c r="AX82" s="44" t="e">
        <f>IF(T82&lt;&gt;INDEX('BMP Records'!T:T, MATCH($A82, 'BMP Records'!$A:$A, 0)), 1, 0)</f>
        <v>#N/A</v>
      </c>
      <c r="AY82" s="44" t="e">
        <f>IF(U82&lt;&gt;INDEX('BMP Records'!U:U, MATCH($A82, 'BMP Records'!$A:$A, 0)), 1, 0)</f>
        <v>#N/A</v>
      </c>
      <c r="AZ82" s="44" t="e">
        <f>IF(V82&lt;&gt;INDEX('BMP Records'!V:V, MATCH($A82, 'BMP Records'!$A:$A, 0)), 1, 0)</f>
        <v>#N/A</v>
      </c>
      <c r="BA82" s="44" t="e">
        <f>IF(W82&lt;&gt;INDEX('BMP Records'!W:W, MATCH($A82, 'BMP Records'!$A:$A, 0)), 1, 0)</f>
        <v>#N/A</v>
      </c>
      <c r="BB82" s="44" t="e">
        <f>IF(X82&lt;&gt;INDEX('BMP Records'!X:X, MATCH($A82, 'BMP Records'!$A:$A, 0)), 1, 0)</f>
        <v>#N/A</v>
      </c>
      <c r="BC82" s="44" t="e">
        <f>IF(Y82&lt;&gt;INDEX('BMP Records'!Y:Y, MATCH($A82, 'BMP Records'!$A:$A, 0)), 1, 0)</f>
        <v>#N/A</v>
      </c>
      <c r="BD82" s="44" t="e">
        <f>IF(Z82&lt;&gt;INDEX('BMP Records'!Z:Z, MATCH($A82, 'BMP Records'!$A:$A, 0)), 1, 0)</f>
        <v>#N/A</v>
      </c>
      <c r="BE82" s="44" t="e">
        <f>IF(AA82&lt;&gt;INDEX('BMP Records'!AA:AA, MATCH($A82, 'BMP Records'!$A:$A, 0)), 1, 0)</f>
        <v>#N/A</v>
      </c>
      <c r="BF82" s="44" t="e">
        <f>IF(AB82&lt;&gt;INDEX('BMP Records'!AB:AB, MATCH($A82, 'BMP Records'!$A:$A, 0)), 1, 0)</f>
        <v>#N/A</v>
      </c>
      <c r="BG82" s="44" t="e">
        <f>IF(AC82&lt;&gt;INDEX('BMP Records'!AC:AC, MATCH($A82, 'BMP Records'!$A:$A, 0)), 1, 0)</f>
        <v>#N/A</v>
      </c>
      <c r="BH82" s="62" t="e">
        <f>IF(AD82&lt;&gt;INDEX('BMP Records'!AD:AD, MATCH($A82, 'BMP Records'!$A:$A, 0)), 1, 0)</f>
        <v>#N/A</v>
      </c>
      <c r="BI82" s="44" t="e">
        <f>IF(AE82&lt;&gt;INDEX('BMP Records'!AE:AE, MATCH($A82, 'BMP Records'!$A:$A, 0)), 1, 0)</f>
        <v>#N/A</v>
      </c>
      <c r="BJ82" s="62" t="e">
        <f>SUM(Table124[[#This Row],[Comments]:[Comments32]])</f>
        <v>#N/A</v>
      </c>
    </row>
    <row r="83" spans="2:62" x14ac:dyDescent="0.55000000000000004">
      <c r="B83" s="16"/>
      <c r="C83" s="40"/>
      <c r="D83" s="39"/>
      <c r="G83" s="16"/>
      <c r="J83" s="15" t="s">
        <v>173</v>
      </c>
      <c r="S83" s="63"/>
      <c r="T83" s="87"/>
      <c r="U83" s="63"/>
      <c r="V83" s="43"/>
      <c r="W83" s="64"/>
      <c r="X83" s="87"/>
      <c r="Y83" s="63"/>
      <c r="Z83" s="64"/>
      <c r="AA83" s="65"/>
      <c r="AB83" s="63"/>
      <c r="AC83" s="63"/>
      <c r="AD83" s="63"/>
      <c r="AE83" s="88"/>
      <c r="AF83" s="44" t="e">
        <f>IF(B83&lt;&gt;INDEX('BMP Records'!B:B, MATCH($A83, 'BMP Records'!$A:$A, 0)), 1, 0)</f>
        <v>#N/A</v>
      </c>
      <c r="AG83" s="44" t="e">
        <f>IF(C83&lt;&gt;INDEX('BMP Records'!C:C, MATCH($A83, 'BMP Records'!$A:$A, 0)), 1, 0)</f>
        <v>#N/A</v>
      </c>
      <c r="AH83" s="44" t="e">
        <f>IF(D83&lt;&gt;INDEX('BMP Records'!D:D, MATCH($A83, 'BMP Records'!$A:$A, 0)), 1, 0)</f>
        <v>#N/A</v>
      </c>
      <c r="AI83" s="44" t="e">
        <f>IF(E83&lt;&gt;INDEX('BMP Records'!E:E, MATCH($A83, 'BMP Records'!$A:$A, 0)), 1, 0)</f>
        <v>#N/A</v>
      </c>
      <c r="AJ83" s="44" t="e">
        <f>IF(F83&lt;&gt;INDEX('BMP Records'!F:F, MATCH($A83, 'BMP Records'!$A:$A, 0)), 1, 0)</f>
        <v>#N/A</v>
      </c>
      <c r="AK83" s="44" t="e">
        <f>IF(G83&lt;&gt;INDEX('BMP Records'!G:G, MATCH($A83, 'BMP Records'!$A:$A, 0)), 1, 0)</f>
        <v>#N/A</v>
      </c>
      <c r="AL83" s="44" t="e">
        <f>IF(H83&lt;&gt;INDEX('BMP Records'!H:H, MATCH($A83, 'BMP Records'!$A:$A, 0)), 1, 0)</f>
        <v>#N/A</v>
      </c>
      <c r="AM83" s="44" t="e">
        <f>IF(I83&lt;&gt;INDEX('BMP Records'!I:I, MATCH($A83, 'BMP Records'!$A:$A, 0)), 1, 0)</f>
        <v>#N/A</v>
      </c>
      <c r="AN83" s="44" t="e">
        <f>IF(J83&lt;&gt;INDEX('BMP Records'!J:J, MATCH($A83, 'BMP Records'!$A:$A, 0)), 1, 0)</f>
        <v>#N/A</v>
      </c>
      <c r="AO83" s="44" t="e">
        <f>IF(K83&lt;&gt;INDEX('BMP Records'!K:K, MATCH($A83, 'BMP Records'!$A:$A, 0)), 1, 0)</f>
        <v>#N/A</v>
      </c>
      <c r="AP83" s="44" t="e">
        <f>IF(L83&lt;&gt;INDEX('BMP Records'!L:L, MATCH($A83, 'BMP Records'!$A:$A, 0)), 1, 0)</f>
        <v>#N/A</v>
      </c>
      <c r="AQ83" s="44" t="e">
        <f>IF(M83&lt;&gt;INDEX('BMP Records'!M:M, MATCH($A83, 'BMP Records'!$A:$A, 0)), 1, 0)</f>
        <v>#N/A</v>
      </c>
      <c r="AR83" s="44" t="e">
        <f>IF(N83&lt;&gt;INDEX('BMP Records'!N:N, MATCH($A83, 'BMP Records'!$A:$A, 0)), 1, 0)</f>
        <v>#N/A</v>
      </c>
      <c r="AS83" s="44" t="e">
        <f>IF(O83&lt;&gt;INDEX('BMP Records'!O:O, MATCH($A83, 'BMP Records'!$A:$A, 0)), 1, 0)</f>
        <v>#N/A</v>
      </c>
      <c r="AT83" s="44" t="e">
        <f>IF(P83&lt;&gt;INDEX('BMP Records'!P:P, MATCH($A83, 'BMP Records'!$A:$A, 0)), 1, 0)</f>
        <v>#N/A</v>
      </c>
      <c r="AU83" s="44" t="e">
        <f>IF(Q83&lt;&gt;INDEX('BMP Records'!Q:Q, MATCH($A83, 'BMP Records'!$A:$A, 0)), 1, 0)</f>
        <v>#N/A</v>
      </c>
      <c r="AV83" s="44" t="e">
        <f>IF(R83&lt;&gt;INDEX('BMP Records'!R:R, MATCH($A83, 'BMP Records'!$A:$A, 0)), 1, 0)</f>
        <v>#N/A</v>
      </c>
      <c r="AW83" s="44" t="e">
        <f>IF(S83&lt;&gt;INDEX('BMP Records'!S:S, MATCH($A83, 'BMP Records'!$A:$A, 0)), 1, 0)</f>
        <v>#N/A</v>
      </c>
      <c r="AX83" s="44" t="e">
        <f>IF(T83&lt;&gt;INDEX('BMP Records'!T:T, MATCH($A83, 'BMP Records'!$A:$A, 0)), 1, 0)</f>
        <v>#N/A</v>
      </c>
      <c r="AY83" s="44" t="e">
        <f>IF(U83&lt;&gt;INDEX('BMP Records'!U:U, MATCH($A83, 'BMP Records'!$A:$A, 0)), 1, 0)</f>
        <v>#N/A</v>
      </c>
      <c r="AZ83" s="44" t="e">
        <f>IF(V83&lt;&gt;INDEX('BMP Records'!V:V, MATCH($A83, 'BMP Records'!$A:$A, 0)), 1, 0)</f>
        <v>#N/A</v>
      </c>
      <c r="BA83" s="44" t="e">
        <f>IF(W83&lt;&gt;INDEX('BMP Records'!W:W, MATCH($A83, 'BMP Records'!$A:$A, 0)), 1, 0)</f>
        <v>#N/A</v>
      </c>
      <c r="BB83" s="44" t="e">
        <f>IF(X83&lt;&gt;INDEX('BMP Records'!X:X, MATCH($A83, 'BMP Records'!$A:$A, 0)), 1, 0)</f>
        <v>#N/A</v>
      </c>
      <c r="BC83" s="44" t="e">
        <f>IF(Y83&lt;&gt;INDEX('BMP Records'!Y:Y, MATCH($A83, 'BMP Records'!$A:$A, 0)), 1, 0)</f>
        <v>#N/A</v>
      </c>
      <c r="BD83" s="44" t="e">
        <f>IF(Z83&lt;&gt;INDEX('BMP Records'!Z:Z, MATCH($A83, 'BMP Records'!$A:$A, 0)), 1, 0)</f>
        <v>#N/A</v>
      </c>
      <c r="BE83" s="44" t="e">
        <f>IF(AA83&lt;&gt;INDEX('BMP Records'!AA:AA, MATCH($A83, 'BMP Records'!$A:$A, 0)), 1, 0)</f>
        <v>#N/A</v>
      </c>
      <c r="BF83" s="44" t="e">
        <f>IF(AB83&lt;&gt;INDEX('BMP Records'!AB:AB, MATCH($A83, 'BMP Records'!$A:$A, 0)), 1, 0)</f>
        <v>#N/A</v>
      </c>
      <c r="BG83" s="44" t="e">
        <f>IF(AC83&lt;&gt;INDEX('BMP Records'!AC:AC, MATCH($A83, 'BMP Records'!$A:$A, 0)), 1, 0)</f>
        <v>#N/A</v>
      </c>
      <c r="BH83" s="62" t="e">
        <f>IF(AD83&lt;&gt;INDEX('BMP Records'!AD:AD, MATCH($A83, 'BMP Records'!$A:$A, 0)), 1, 0)</f>
        <v>#N/A</v>
      </c>
      <c r="BI83" s="44" t="e">
        <f>IF(AE83&lt;&gt;INDEX('BMP Records'!AE:AE, MATCH($A83, 'BMP Records'!$A:$A, 0)), 1, 0)</f>
        <v>#N/A</v>
      </c>
      <c r="BJ83" s="62" t="e">
        <f>SUM(Table124[[#This Row],[Comments]:[Comments32]])</f>
        <v>#N/A</v>
      </c>
    </row>
    <row r="84" spans="2:62" x14ac:dyDescent="0.55000000000000004">
      <c r="B84" s="16"/>
      <c r="C84" s="40"/>
      <c r="D84" s="39"/>
      <c r="G84" s="16"/>
      <c r="J84" s="15" t="s">
        <v>173</v>
      </c>
      <c r="S84" s="63"/>
      <c r="T84" s="87"/>
      <c r="U84" s="63"/>
      <c r="V84" s="43"/>
      <c r="W84" s="64"/>
      <c r="X84" s="87"/>
      <c r="Y84" s="63"/>
      <c r="Z84" s="64"/>
      <c r="AA84" s="65"/>
      <c r="AB84" s="63"/>
      <c r="AC84" s="63"/>
      <c r="AD84" s="63"/>
      <c r="AE84" s="88"/>
      <c r="AF84" s="44" t="e">
        <f>IF(B84&lt;&gt;INDEX('BMP Records'!B:B, MATCH($A84, 'BMP Records'!$A:$A, 0)), 1, 0)</f>
        <v>#N/A</v>
      </c>
      <c r="AG84" s="44" t="e">
        <f>IF(C84&lt;&gt;INDEX('BMP Records'!C:C, MATCH($A84, 'BMP Records'!$A:$A, 0)), 1, 0)</f>
        <v>#N/A</v>
      </c>
      <c r="AH84" s="44" t="e">
        <f>IF(D84&lt;&gt;INDEX('BMP Records'!D:D, MATCH($A84, 'BMP Records'!$A:$A, 0)), 1, 0)</f>
        <v>#N/A</v>
      </c>
      <c r="AI84" s="44" t="e">
        <f>IF(E84&lt;&gt;INDEX('BMP Records'!E:E, MATCH($A84, 'BMP Records'!$A:$A, 0)), 1, 0)</f>
        <v>#N/A</v>
      </c>
      <c r="AJ84" s="44" t="e">
        <f>IF(F84&lt;&gt;INDEX('BMP Records'!F:F, MATCH($A84, 'BMP Records'!$A:$A, 0)), 1, 0)</f>
        <v>#N/A</v>
      </c>
      <c r="AK84" s="44" t="e">
        <f>IF(G84&lt;&gt;INDEX('BMP Records'!G:G, MATCH($A84, 'BMP Records'!$A:$A, 0)), 1, 0)</f>
        <v>#N/A</v>
      </c>
      <c r="AL84" s="44" t="e">
        <f>IF(H84&lt;&gt;INDEX('BMP Records'!H:H, MATCH($A84, 'BMP Records'!$A:$A, 0)), 1, 0)</f>
        <v>#N/A</v>
      </c>
      <c r="AM84" s="44" t="e">
        <f>IF(I84&lt;&gt;INDEX('BMP Records'!I:I, MATCH($A84, 'BMP Records'!$A:$A, 0)), 1, 0)</f>
        <v>#N/A</v>
      </c>
      <c r="AN84" s="44" t="e">
        <f>IF(J84&lt;&gt;INDEX('BMP Records'!J:J, MATCH($A84, 'BMP Records'!$A:$A, 0)), 1, 0)</f>
        <v>#N/A</v>
      </c>
      <c r="AO84" s="44" t="e">
        <f>IF(K84&lt;&gt;INDEX('BMP Records'!K:K, MATCH($A84, 'BMP Records'!$A:$A, 0)), 1, 0)</f>
        <v>#N/A</v>
      </c>
      <c r="AP84" s="44" t="e">
        <f>IF(L84&lt;&gt;INDEX('BMP Records'!L:L, MATCH($A84, 'BMP Records'!$A:$A, 0)), 1, 0)</f>
        <v>#N/A</v>
      </c>
      <c r="AQ84" s="44" t="e">
        <f>IF(M84&lt;&gt;INDEX('BMP Records'!M:M, MATCH($A84, 'BMP Records'!$A:$A, 0)), 1, 0)</f>
        <v>#N/A</v>
      </c>
      <c r="AR84" s="44" t="e">
        <f>IF(N84&lt;&gt;INDEX('BMP Records'!N:N, MATCH($A84, 'BMP Records'!$A:$A, 0)), 1, 0)</f>
        <v>#N/A</v>
      </c>
      <c r="AS84" s="44" t="e">
        <f>IF(O84&lt;&gt;INDEX('BMP Records'!O:O, MATCH($A84, 'BMP Records'!$A:$A, 0)), 1, 0)</f>
        <v>#N/A</v>
      </c>
      <c r="AT84" s="44" t="e">
        <f>IF(P84&lt;&gt;INDEX('BMP Records'!P:P, MATCH($A84, 'BMP Records'!$A:$A, 0)), 1, 0)</f>
        <v>#N/A</v>
      </c>
      <c r="AU84" s="44" t="e">
        <f>IF(Q84&lt;&gt;INDEX('BMP Records'!Q:Q, MATCH($A84, 'BMP Records'!$A:$A, 0)), 1, 0)</f>
        <v>#N/A</v>
      </c>
      <c r="AV84" s="44" t="e">
        <f>IF(R84&lt;&gt;INDEX('BMP Records'!R:R, MATCH($A84, 'BMP Records'!$A:$A, 0)), 1, 0)</f>
        <v>#N/A</v>
      </c>
      <c r="AW84" s="44" t="e">
        <f>IF(S84&lt;&gt;INDEX('BMP Records'!S:S, MATCH($A84, 'BMP Records'!$A:$A, 0)), 1, 0)</f>
        <v>#N/A</v>
      </c>
      <c r="AX84" s="44" t="e">
        <f>IF(T84&lt;&gt;INDEX('BMP Records'!T:T, MATCH($A84, 'BMP Records'!$A:$A, 0)), 1, 0)</f>
        <v>#N/A</v>
      </c>
      <c r="AY84" s="44" t="e">
        <f>IF(U84&lt;&gt;INDEX('BMP Records'!U:U, MATCH($A84, 'BMP Records'!$A:$A, 0)), 1, 0)</f>
        <v>#N/A</v>
      </c>
      <c r="AZ84" s="44" t="e">
        <f>IF(V84&lt;&gt;INDEX('BMP Records'!V:V, MATCH($A84, 'BMP Records'!$A:$A, 0)), 1, 0)</f>
        <v>#N/A</v>
      </c>
      <c r="BA84" s="44" t="e">
        <f>IF(W84&lt;&gt;INDEX('BMP Records'!W:W, MATCH($A84, 'BMP Records'!$A:$A, 0)), 1, 0)</f>
        <v>#N/A</v>
      </c>
      <c r="BB84" s="44" t="e">
        <f>IF(X84&lt;&gt;INDEX('BMP Records'!X:X, MATCH($A84, 'BMP Records'!$A:$A, 0)), 1, 0)</f>
        <v>#N/A</v>
      </c>
      <c r="BC84" s="44" t="e">
        <f>IF(Y84&lt;&gt;INDEX('BMP Records'!Y:Y, MATCH($A84, 'BMP Records'!$A:$A, 0)), 1, 0)</f>
        <v>#N/A</v>
      </c>
      <c r="BD84" s="44" t="e">
        <f>IF(Z84&lt;&gt;INDEX('BMP Records'!Z:Z, MATCH($A84, 'BMP Records'!$A:$A, 0)), 1, 0)</f>
        <v>#N/A</v>
      </c>
      <c r="BE84" s="44" t="e">
        <f>IF(AA84&lt;&gt;INDEX('BMP Records'!AA:AA, MATCH($A84, 'BMP Records'!$A:$A, 0)), 1, 0)</f>
        <v>#N/A</v>
      </c>
      <c r="BF84" s="44" t="e">
        <f>IF(AB84&lt;&gt;INDEX('BMP Records'!AB:AB, MATCH($A84, 'BMP Records'!$A:$A, 0)), 1, 0)</f>
        <v>#N/A</v>
      </c>
      <c r="BG84" s="44" t="e">
        <f>IF(AC84&lt;&gt;INDEX('BMP Records'!AC:AC, MATCH($A84, 'BMP Records'!$A:$A, 0)), 1, 0)</f>
        <v>#N/A</v>
      </c>
      <c r="BH84" s="62" t="e">
        <f>IF(AD84&lt;&gt;INDEX('BMP Records'!AD:AD, MATCH($A84, 'BMP Records'!$A:$A, 0)), 1, 0)</f>
        <v>#N/A</v>
      </c>
      <c r="BI84" s="44" t="e">
        <f>IF(AE84&lt;&gt;INDEX('BMP Records'!AE:AE, MATCH($A84, 'BMP Records'!$A:$A, 0)), 1, 0)</f>
        <v>#N/A</v>
      </c>
      <c r="BJ84" s="62" t="e">
        <f>SUM(Table124[[#This Row],[Comments]:[Comments32]])</f>
        <v>#N/A</v>
      </c>
    </row>
    <row r="85" spans="2:62" x14ac:dyDescent="0.55000000000000004">
      <c r="B85" s="16"/>
      <c r="C85" s="40"/>
      <c r="D85" s="39"/>
      <c r="G85" s="16"/>
      <c r="J85" s="15" t="s">
        <v>173</v>
      </c>
      <c r="S85" s="63"/>
      <c r="T85" s="87"/>
      <c r="U85" s="63"/>
      <c r="V85" s="43"/>
      <c r="W85" s="64"/>
      <c r="X85" s="87"/>
      <c r="Y85" s="63"/>
      <c r="Z85" s="64"/>
      <c r="AA85" s="65"/>
      <c r="AB85" s="63"/>
      <c r="AC85" s="63"/>
      <c r="AD85" s="63"/>
      <c r="AE85" s="88"/>
      <c r="AF85" s="44" t="e">
        <f>IF(B85&lt;&gt;INDEX('BMP Records'!B:B, MATCH($A85, 'BMP Records'!$A:$A, 0)), 1, 0)</f>
        <v>#N/A</v>
      </c>
      <c r="AG85" s="44" t="e">
        <f>IF(C85&lt;&gt;INDEX('BMP Records'!C:C, MATCH($A85, 'BMP Records'!$A:$A, 0)), 1, 0)</f>
        <v>#N/A</v>
      </c>
      <c r="AH85" s="44" t="e">
        <f>IF(D85&lt;&gt;INDEX('BMP Records'!D:D, MATCH($A85, 'BMP Records'!$A:$A, 0)), 1, 0)</f>
        <v>#N/A</v>
      </c>
      <c r="AI85" s="44" t="e">
        <f>IF(E85&lt;&gt;INDEX('BMP Records'!E:E, MATCH($A85, 'BMP Records'!$A:$A, 0)), 1, 0)</f>
        <v>#N/A</v>
      </c>
      <c r="AJ85" s="44" t="e">
        <f>IF(F85&lt;&gt;INDEX('BMP Records'!F:F, MATCH($A85, 'BMP Records'!$A:$A, 0)), 1, 0)</f>
        <v>#N/A</v>
      </c>
      <c r="AK85" s="44" t="e">
        <f>IF(G85&lt;&gt;INDEX('BMP Records'!G:G, MATCH($A85, 'BMP Records'!$A:$A, 0)), 1, 0)</f>
        <v>#N/A</v>
      </c>
      <c r="AL85" s="44" t="e">
        <f>IF(H85&lt;&gt;INDEX('BMP Records'!H:H, MATCH($A85, 'BMP Records'!$A:$A, 0)), 1, 0)</f>
        <v>#N/A</v>
      </c>
      <c r="AM85" s="44" t="e">
        <f>IF(I85&lt;&gt;INDEX('BMP Records'!I:I, MATCH($A85, 'BMP Records'!$A:$A, 0)), 1, 0)</f>
        <v>#N/A</v>
      </c>
      <c r="AN85" s="44" t="e">
        <f>IF(J85&lt;&gt;INDEX('BMP Records'!J:J, MATCH($A85, 'BMP Records'!$A:$A, 0)), 1, 0)</f>
        <v>#N/A</v>
      </c>
      <c r="AO85" s="44" t="e">
        <f>IF(K85&lt;&gt;INDEX('BMP Records'!K:K, MATCH($A85, 'BMP Records'!$A:$A, 0)), 1, 0)</f>
        <v>#N/A</v>
      </c>
      <c r="AP85" s="44" t="e">
        <f>IF(L85&lt;&gt;INDEX('BMP Records'!L:L, MATCH($A85, 'BMP Records'!$A:$A, 0)), 1, 0)</f>
        <v>#N/A</v>
      </c>
      <c r="AQ85" s="44" t="e">
        <f>IF(M85&lt;&gt;INDEX('BMP Records'!M:M, MATCH($A85, 'BMP Records'!$A:$A, 0)), 1, 0)</f>
        <v>#N/A</v>
      </c>
      <c r="AR85" s="44" t="e">
        <f>IF(N85&lt;&gt;INDEX('BMP Records'!N:N, MATCH($A85, 'BMP Records'!$A:$A, 0)), 1, 0)</f>
        <v>#N/A</v>
      </c>
      <c r="AS85" s="44" t="e">
        <f>IF(O85&lt;&gt;INDEX('BMP Records'!O:O, MATCH($A85, 'BMP Records'!$A:$A, 0)), 1, 0)</f>
        <v>#N/A</v>
      </c>
      <c r="AT85" s="44" t="e">
        <f>IF(P85&lt;&gt;INDEX('BMP Records'!P:P, MATCH($A85, 'BMP Records'!$A:$A, 0)), 1, 0)</f>
        <v>#N/A</v>
      </c>
      <c r="AU85" s="44" t="e">
        <f>IF(Q85&lt;&gt;INDEX('BMP Records'!Q:Q, MATCH($A85, 'BMP Records'!$A:$A, 0)), 1, 0)</f>
        <v>#N/A</v>
      </c>
      <c r="AV85" s="44" t="e">
        <f>IF(R85&lt;&gt;INDEX('BMP Records'!R:R, MATCH($A85, 'BMP Records'!$A:$A, 0)), 1, 0)</f>
        <v>#N/A</v>
      </c>
      <c r="AW85" s="44" t="e">
        <f>IF(S85&lt;&gt;INDEX('BMP Records'!S:S, MATCH($A85, 'BMP Records'!$A:$A, 0)), 1, 0)</f>
        <v>#N/A</v>
      </c>
      <c r="AX85" s="44" t="e">
        <f>IF(T85&lt;&gt;INDEX('BMP Records'!T:T, MATCH($A85, 'BMP Records'!$A:$A, 0)), 1, 0)</f>
        <v>#N/A</v>
      </c>
      <c r="AY85" s="44" t="e">
        <f>IF(U85&lt;&gt;INDEX('BMP Records'!U:U, MATCH($A85, 'BMP Records'!$A:$A, 0)), 1, 0)</f>
        <v>#N/A</v>
      </c>
      <c r="AZ85" s="44" t="e">
        <f>IF(V85&lt;&gt;INDEX('BMP Records'!V:V, MATCH($A85, 'BMP Records'!$A:$A, 0)), 1, 0)</f>
        <v>#N/A</v>
      </c>
      <c r="BA85" s="44" t="e">
        <f>IF(W85&lt;&gt;INDEX('BMP Records'!W:W, MATCH($A85, 'BMP Records'!$A:$A, 0)), 1, 0)</f>
        <v>#N/A</v>
      </c>
      <c r="BB85" s="44" t="e">
        <f>IF(X85&lt;&gt;INDEX('BMP Records'!X:X, MATCH($A85, 'BMP Records'!$A:$A, 0)), 1, 0)</f>
        <v>#N/A</v>
      </c>
      <c r="BC85" s="44" t="e">
        <f>IF(Y85&lt;&gt;INDEX('BMP Records'!Y:Y, MATCH($A85, 'BMP Records'!$A:$A, 0)), 1, 0)</f>
        <v>#N/A</v>
      </c>
      <c r="BD85" s="44" t="e">
        <f>IF(Z85&lt;&gt;INDEX('BMP Records'!Z:Z, MATCH($A85, 'BMP Records'!$A:$A, 0)), 1, 0)</f>
        <v>#N/A</v>
      </c>
      <c r="BE85" s="44" t="e">
        <f>IF(AA85&lt;&gt;INDEX('BMP Records'!AA:AA, MATCH($A85, 'BMP Records'!$A:$A, 0)), 1, 0)</f>
        <v>#N/A</v>
      </c>
      <c r="BF85" s="44" t="e">
        <f>IF(AB85&lt;&gt;INDEX('BMP Records'!AB:AB, MATCH($A85, 'BMP Records'!$A:$A, 0)), 1, 0)</f>
        <v>#N/A</v>
      </c>
      <c r="BG85" s="44" t="e">
        <f>IF(AC85&lt;&gt;INDEX('BMP Records'!AC:AC, MATCH($A85, 'BMP Records'!$A:$A, 0)), 1, 0)</f>
        <v>#N/A</v>
      </c>
      <c r="BH85" s="62" t="e">
        <f>IF(AD85&lt;&gt;INDEX('BMP Records'!AD:AD, MATCH($A85, 'BMP Records'!$A:$A, 0)), 1, 0)</f>
        <v>#N/A</v>
      </c>
      <c r="BI85" s="44" t="e">
        <f>IF(AE85&lt;&gt;INDEX('BMP Records'!AE:AE, MATCH($A85, 'BMP Records'!$A:$A, 0)), 1, 0)</f>
        <v>#N/A</v>
      </c>
      <c r="BJ85" s="62" t="e">
        <f>SUM(Table124[[#This Row],[Comments]:[Comments32]])</f>
        <v>#N/A</v>
      </c>
    </row>
    <row r="86" spans="2:62" x14ac:dyDescent="0.55000000000000004">
      <c r="B86" s="16"/>
      <c r="C86" s="40"/>
      <c r="D86" s="39"/>
      <c r="G86" s="16"/>
      <c r="J86" s="15" t="s">
        <v>173</v>
      </c>
      <c r="S86" s="63"/>
      <c r="T86" s="87"/>
      <c r="U86" s="63"/>
      <c r="V86" s="43"/>
      <c r="W86" s="64"/>
      <c r="X86" s="87"/>
      <c r="Y86" s="63"/>
      <c r="Z86" s="64"/>
      <c r="AA86" s="65"/>
      <c r="AB86" s="63"/>
      <c r="AC86" s="63"/>
      <c r="AD86" s="63"/>
      <c r="AE86" s="88"/>
      <c r="AF86" s="44" t="e">
        <f>IF(B86&lt;&gt;INDEX('BMP Records'!B:B, MATCH($A86, 'BMP Records'!$A:$A, 0)), 1, 0)</f>
        <v>#N/A</v>
      </c>
      <c r="AG86" s="44" t="e">
        <f>IF(C86&lt;&gt;INDEX('BMP Records'!C:C, MATCH($A86, 'BMP Records'!$A:$A, 0)), 1, 0)</f>
        <v>#N/A</v>
      </c>
      <c r="AH86" s="44" t="e">
        <f>IF(D86&lt;&gt;INDEX('BMP Records'!D:D, MATCH($A86, 'BMP Records'!$A:$A, 0)), 1, 0)</f>
        <v>#N/A</v>
      </c>
      <c r="AI86" s="44" t="e">
        <f>IF(E86&lt;&gt;INDEX('BMP Records'!E:E, MATCH($A86, 'BMP Records'!$A:$A, 0)), 1, 0)</f>
        <v>#N/A</v>
      </c>
      <c r="AJ86" s="44" t="e">
        <f>IF(F86&lt;&gt;INDEX('BMP Records'!F:F, MATCH($A86, 'BMP Records'!$A:$A, 0)), 1, 0)</f>
        <v>#N/A</v>
      </c>
      <c r="AK86" s="44" t="e">
        <f>IF(G86&lt;&gt;INDEX('BMP Records'!G:G, MATCH($A86, 'BMP Records'!$A:$A, 0)), 1, 0)</f>
        <v>#N/A</v>
      </c>
      <c r="AL86" s="44" t="e">
        <f>IF(H86&lt;&gt;INDEX('BMP Records'!H:H, MATCH($A86, 'BMP Records'!$A:$A, 0)), 1, 0)</f>
        <v>#N/A</v>
      </c>
      <c r="AM86" s="44" t="e">
        <f>IF(I86&lt;&gt;INDEX('BMP Records'!I:I, MATCH($A86, 'BMP Records'!$A:$A, 0)), 1, 0)</f>
        <v>#N/A</v>
      </c>
      <c r="AN86" s="44" t="e">
        <f>IF(J86&lt;&gt;INDEX('BMP Records'!J:J, MATCH($A86, 'BMP Records'!$A:$A, 0)), 1, 0)</f>
        <v>#N/A</v>
      </c>
      <c r="AO86" s="44" t="e">
        <f>IF(K86&lt;&gt;INDEX('BMP Records'!K:K, MATCH($A86, 'BMP Records'!$A:$A, 0)), 1, 0)</f>
        <v>#N/A</v>
      </c>
      <c r="AP86" s="44" t="e">
        <f>IF(L86&lt;&gt;INDEX('BMP Records'!L:L, MATCH($A86, 'BMP Records'!$A:$A, 0)), 1, 0)</f>
        <v>#N/A</v>
      </c>
      <c r="AQ86" s="44" t="e">
        <f>IF(M86&lt;&gt;INDEX('BMP Records'!M:M, MATCH($A86, 'BMP Records'!$A:$A, 0)), 1, 0)</f>
        <v>#N/A</v>
      </c>
      <c r="AR86" s="44" t="e">
        <f>IF(N86&lt;&gt;INDEX('BMP Records'!N:N, MATCH($A86, 'BMP Records'!$A:$A, 0)), 1, 0)</f>
        <v>#N/A</v>
      </c>
      <c r="AS86" s="44" t="e">
        <f>IF(O86&lt;&gt;INDEX('BMP Records'!O:O, MATCH($A86, 'BMP Records'!$A:$A, 0)), 1, 0)</f>
        <v>#N/A</v>
      </c>
      <c r="AT86" s="44" t="e">
        <f>IF(P86&lt;&gt;INDEX('BMP Records'!P:P, MATCH($A86, 'BMP Records'!$A:$A, 0)), 1, 0)</f>
        <v>#N/A</v>
      </c>
      <c r="AU86" s="44" t="e">
        <f>IF(Q86&lt;&gt;INDEX('BMP Records'!Q:Q, MATCH($A86, 'BMP Records'!$A:$A, 0)), 1, 0)</f>
        <v>#N/A</v>
      </c>
      <c r="AV86" s="44" t="e">
        <f>IF(R86&lt;&gt;INDEX('BMP Records'!R:R, MATCH($A86, 'BMP Records'!$A:$A, 0)), 1, 0)</f>
        <v>#N/A</v>
      </c>
      <c r="AW86" s="44" t="e">
        <f>IF(S86&lt;&gt;INDEX('BMP Records'!S:S, MATCH($A86, 'BMP Records'!$A:$A, 0)), 1, 0)</f>
        <v>#N/A</v>
      </c>
      <c r="AX86" s="44" t="e">
        <f>IF(T86&lt;&gt;INDEX('BMP Records'!T:T, MATCH($A86, 'BMP Records'!$A:$A, 0)), 1, 0)</f>
        <v>#N/A</v>
      </c>
      <c r="AY86" s="44" t="e">
        <f>IF(U86&lt;&gt;INDEX('BMP Records'!U:U, MATCH($A86, 'BMP Records'!$A:$A, 0)), 1, 0)</f>
        <v>#N/A</v>
      </c>
      <c r="AZ86" s="44" t="e">
        <f>IF(V86&lt;&gt;INDEX('BMP Records'!V:V, MATCH($A86, 'BMP Records'!$A:$A, 0)), 1, 0)</f>
        <v>#N/A</v>
      </c>
      <c r="BA86" s="44" t="e">
        <f>IF(W86&lt;&gt;INDEX('BMP Records'!W:W, MATCH($A86, 'BMP Records'!$A:$A, 0)), 1, 0)</f>
        <v>#N/A</v>
      </c>
      <c r="BB86" s="44" t="e">
        <f>IF(X86&lt;&gt;INDEX('BMP Records'!X:X, MATCH($A86, 'BMP Records'!$A:$A, 0)), 1, 0)</f>
        <v>#N/A</v>
      </c>
      <c r="BC86" s="44" t="e">
        <f>IF(Y86&lt;&gt;INDEX('BMP Records'!Y:Y, MATCH($A86, 'BMP Records'!$A:$A, 0)), 1, 0)</f>
        <v>#N/A</v>
      </c>
      <c r="BD86" s="44" t="e">
        <f>IF(Z86&lt;&gt;INDEX('BMP Records'!Z:Z, MATCH($A86, 'BMP Records'!$A:$A, 0)), 1, 0)</f>
        <v>#N/A</v>
      </c>
      <c r="BE86" s="44" t="e">
        <f>IF(AA86&lt;&gt;INDEX('BMP Records'!AA:AA, MATCH($A86, 'BMP Records'!$A:$A, 0)), 1, 0)</f>
        <v>#N/A</v>
      </c>
      <c r="BF86" s="44" t="e">
        <f>IF(AB86&lt;&gt;INDEX('BMP Records'!AB:AB, MATCH($A86, 'BMP Records'!$A:$A, 0)), 1, 0)</f>
        <v>#N/A</v>
      </c>
      <c r="BG86" s="44" t="e">
        <f>IF(AC86&lt;&gt;INDEX('BMP Records'!AC:AC, MATCH($A86, 'BMP Records'!$A:$A, 0)), 1, 0)</f>
        <v>#N/A</v>
      </c>
      <c r="BH86" s="62" t="e">
        <f>IF(AD86&lt;&gt;INDEX('BMP Records'!AD:AD, MATCH($A86, 'BMP Records'!$A:$A, 0)), 1, 0)</f>
        <v>#N/A</v>
      </c>
      <c r="BI86" s="44" t="e">
        <f>IF(AE86&lt;&gt;INDEX('BMP Records'!AE:AE, MATCH($A86, 'BMP Records'!$A:$A, 0)), 1, 0)</f>
        <v>#N/A</v>
      </c>
      <c r="BJ86" s="62" t="e">
        <f>SUM(Table124[[#This Row],[Comments]:[Comments32]])</f>
        <v>#N/A</v>
      </c>
    </row>
    <row r="87" spans="2:62" x14ac:dyDescent="0.55000000000000004">
      <c r="B87" s="16"/>
      <c r="C87" s="40"/>
      <c r="D87" s="39"/>
      <c r="G87" s="16"/>
      <c r="J87" s="15" t="s">
        <v>173</v>
      </c>
      <c r="S87" s="63"/>
      <c r="T87" s="87"/>
      <c r="U87" s="63"/>
      <c r="V87" s="43"/>
      <c r="W87" s="64"/>
      <c r="X87" s="87"/>
      <c r="Y87" s="63"/>
      <c r="Z87" s="64"/>
      <c r="AA87" s="65"/>
      <c r="AB87" s="63"/>
      <c r="AC87" s="63"/>
      <c r="AD87" s="63"/>
      <c r="AE87" s="88"/>
      <c r="AF87" s="44" t="e">
        <f>IF(B87&lt;&gt;INDEX('BMP Records'!B:B, MATCH($A87, 'BMP Records'!$A:$A, 0)), 1, 0)</f>
        <v>#N/A</v>
      </c>
      <c r="AG87" s="44" t="e">
        <f>IF(C87&lt;&gt;INDEX('BMP Records'!C:C, MATCH($A87, 'BMP Records'!$A:$A, 0)), 1, 0)</f>
        <v>#N/A</v>
      </c>
      <c r="AH87" s="44" t="e">
        <f>IF(D87&lt;&gt;INDEX('BMP Records'!D:D, MATCH($A87, 'BMP Records'!$A:$A, 0)), 1, 0)</f>
        <v>#N/A</v>
      </c>
      <c r="AI87" s="44" t="e">
        <f>IF(E87&lt;&gt;INDEX('BMP Records'!E:E, MATCH($A87, 'BMP Records'!$A:$A, 0)), 1, 0)</f>
        <v>#N/A</v>
      </c>
      <c r="AJ87" s="44" t="e">
        <f>IF(F87&lt;&gt;INDEX('BMP Records'!F:F, MATCH($A87, 'BMP Records'!$A:$A, 0)), 1, 0)</f>
        <v>#N/A</v>
      </c>
      <c r="AK87" s="44" t="e">
        <f>IF(G87&lt;&gt;INDEX('BMP Records'!G:G, MATCH($A87, 'BMP Records'!$A:$A, 0)), 1, 0)</f>
        <v>#N/A</v>
      </c>
      <c r="AL87" s="44" t="e">
        <f>IF(H87&lt;&gt;INDEX('BMP Records'!H:H, MATCH($A87, 'BMP Records'!$A:$A, 0)), 1, 0)</f>
        <v>#N/A</v>
      </c>
      <c r="AM87" s="44" t="e">
        <f>IF(I87&lt;&gt;INDEX('BMP Records'!I:I, MATCH($A87, 'BMP Records'!$A:$A, 0)), 1, 0)</f>
        <v>#N/A</v>
      </c>
      <c r="AN87" s="44" t="e">
        <f>IF(J87&lt;&gt;INDEX('BMP Records'!J:J, MATCH($A87, 'BMP Records'!$A:$A, 0)), 1, 0)</f>
        <v>#N/A</v>
      </c>
      <c r="AO87" s="44" t="e">
        <f>IF(K87&lt;&gt;INDEX('BMP Records'!K:K, MATCH($A87, 'BMP Records'!$A:$A, 0)), 1, 0)</f>
        <v>#N/A</v>
      </c>
      <c r="AP87" s="44" t="e">
        <f>IF(L87&lt;&gt;INDEX('BMP Records'!L:L, MATCH($A87, 'BMP Records'!$A:$A, 0)), 1, 0)</f>
        <v>#N/A</v>
      </c>
      <c r="AQ87" s="44" t="e">
        <f>IF(M87&lt;&gt;INDEX('BMP Records'!M:M, MATCH($A87, 'BMP Records'!$A:$A, 0)), 1, 0)</f>
        <v>#N/A</v>
      </c>
      <c r="AR87" s="44" t="e">
        <f>IF(N87&lt;&gt;INDEX('BMP Records'!N:N, MATCH($A87, 'BMP Records'!$A:$A, 0)), 1, 0)</f>
        <v>#N/A</v>
      </c>
      <c r="AS87" s="44" t="e">
        <f>IF(O87&lt;&gt;INDEX('BMP Records'!O:O, MATCH($A87, 'BMP Records'!$A:$A, 0)), 1, 0)</f>
        <v>#N/A</v>
      </c>
      <c r="AT87" s="44" t="e">
        <f>IF(P87&lt;&gt;INDEX('BMP Records'!P:P, MATCH($A87, 'BMP Records'!$A:$A, 0)), 1, 0)</f>
        <v>#N/A</v>
      </c>
      <c r="AU87" s="44" t="e">
        <f>IF(Q87&lt;&gt;INDEX('BMP Records'!Q:Q, MATCH($A87, 'BMP Records'!$A:$A, 0)), 1, 0)</f>
        <v>#N/A</v>
      </c>
      <c r="AV87" s="44" t="e">
        <f>IF(R87&lt;&gt;INDEX('BMP Records'!R:R, MATCH($A87, 'BMP Records'!$A:$A, 0)), 1, 0)</f>
        <v>#N/A</v>
      </c>
      <c r="AW87" s="44" t="e">
        <f>IF(S87&lt;&gt;INDEX('BMP Records'!S:S, MATCH($A87, 'BMP Records'!$A:$A, 0)), 1, 0)</f>
        <v>#N/A</v>
      </c>
      <c r="AX87" s="44" t="e">
        <f>IF(T87&lt;&gt;INDEX('BMP Records'!T:T, MATCH($A87, 'BMP Records'!$A:$A, 0)), 1, 0)</f>
        <v>#N/A</v>
      </c>
      <c r="AY87" s="44" t="e">
        <f>IF(U87&lt;&gt;INDEX('BMP Records'!U:U, MATCH($A87, 'BMP Records'!$A:$A, 0)), 1, 0)</f>
        <v>#N/A</v>
      </c>
      <c r="AZ87" s="44" t="e">
        <f>IF(V87&lt;&gt;INDEX('BMP Records'!V:V, MATCH($A87, 'BMP Records'!$A:$A, 0)), 1, 0)</f>
        <v>#N/A</v>
      </c>
      <c r="BA87" s="44" t="e">
        <f>IF(W87&lt;&gt;INDEX('BMP Records'!W:W, MATCH($A87, 'BMP Records'!$A:$A, 0)), 1, 0)</f>
        <v>#N/A</v>
      </c>
      <c r="BB87" s="44" t="e">
        <f>IF(X87&lt;&gt;INDEX('BMP Records'!X:X, MATCH($A87, 'BMP Records'!$A:$A, 0)), 1, 0)</f>
        <v>#N/A</v>
      </c>
      <c r="BC87" s="44" t="e">
        <f>IF(Y87&lt;&gt;INDEX('BMP Records'!Y:Y, MATCH($A87, 'BMP Records'!$A:$A, 0)), 1, 0)</f>
        <v>#N/A</v>
      </c>
      <c r="BD87" s="44" t="e">
        <f>IF(Z87&lt;&gt;INDEX('BMP Records'!Z:Z, MATCH($A87, 'BMP Records'!$A:$A, 0)), 1, 0)</f>
        <v>#N/A</v>
      </c>
      <c r="BE87" s="44" t="e">
        <f>IF(AA87&lt;&gt;INDEX('BMP Records'!AA:AA, MATCH($A87, 'BMP Records'!$A:$A, 0)), 1, 0)</f>
        <v>#N/A</v>
      </c>
      <c r="BF87" s="44" t="e">
        <f>IF(AB87&lt;&gt;INDEX('BMP Records'!AB:AB, MATCH($A87, 'BMP Records'!$A:$A, 0)), 1, 0)</f>
        <v>#N/A</v>
      </c>
      <c r="BG87" s="44" t="e">
        <f>IF(AC87&lt;&gt;INDEX('BMP Records'!AC:AC, MATCH($A87, 'BMP Records'!$A:$A, 0)), 1, 0)</f>
        <v>#N/A</v>
      </c>
      <c r="BH87" s="62" t="e">
        <f>IF(AD87&lt;&gt;INDEX('BMP Records'!AD:AD, MATCH($A87, 'BMP Records'!$A:$A, 0)), 1, 0)</f>
        <v>#N/A</v>
      </c>
      <c r="BI87" s="44" t="e">
        <f>IF(AE87&lt;&gt;INDEX('BMP Records'!AE:AE, MATCH($A87, 'BMP Records'!$A:$A, 0)), 1, 0)</f>
        <v>#N/A</v>
      </c>
      <c r="BJ87" s="62" t="e">
        <f>SUM(Table124[[#This Row],[Comments]:[Comments32]])</f>
        <v>#N/A</v>
      </c>
    </row>
    <row r="88" spans="2:62" x14ac:dyDescent="0.55000000000000004">
      <c r="B88" s="16"/>
      <c r="C88" s="40"/>
      <c r="D88" s="39"/>
      <c r="G88" s="16"/>
      <c r="J88" s="15" t="s">
        <v>173</v>
      </c>
      <c r="S88" s="63"/>
      <c r="T88" s="87"/>
      <c r="U88" s="63"/>
      <c r="V88" s="43"/>
      <c r="W88" s="64"/>
      <c r="X88" s="87"/>
      <c r="Y88" s="63"/>
      <c r="Z88" s="64"/>
      <c r="AA88" s="65"/>
      <c r="AB88" s="63"/>
      <c r="AC88" s="63"/>
      <c r="AD88" s="63"/>
      <c r="AE88" s="88"/>
      <c r="AF88" s="44" t="e">
        <f>IF(B88&lt;&gt;INDEX('BMP Records'!B:B, MATCH($A88, 'BMP Records'!$A:$A, 0)), 1, 0)</f>
        <v>#N/A</v>
      </c>
      <c r="AG88" s="44" t="e">
        <f>IF(C88&lt;&gt;INDEX('BMP Records'!C:C, MATCH($A88, 'BMP Records'!$A:$A, 0)), 1, 0)</f>
        <v>#N/A</v>
      </c>
      <c r="AH88" s="44" t="e">
        <f>IF(D88&lt;&gt;INDEX('BMP Records'!D:D, MATCH($A88, 'BMP Records'!$A:$A, 0)), 1, 0)</f>
        <v>#N/A</v>
      </c>
      <c r="AI88" s="44" t="e">
        <f>IF(E88&lt;&gt;INDEX('BMP Records'!E:E, MATCH($A88, 'BMP Records'!$A:$A, 0)), 1, 0)</f>
        <v>#N/A</v>
      </c>
      <c r="AJ88" s="44" t="e">
        <f>IF(F88&lt;&gt;INDEX('BMP Records'!F:F, MATCH($A88, 'BMP Records'!$A:$A, 0)), 1, 0)</f>
        <v>#N/A</v>
      </c>
      <c r="AK88" s="44" t="e">
        <f>IF(G88&lt;&gt;INDEX('BMP Records'!G:G, MATCH($A88, 'BMP Records'!$A:$A, 0)), 1, 0)</f>
        <v>#N/A</v>
      </c>
      <c r="AL88" s="44" t="e">
        <f>IF(H88&lt;&gt;INDEX('BMP Records'!H:H, MATCH($A88, 'BMP Records'!$A:$A, 0)), 1, 0)</f>
        <v>#N/A</v>
      </c>
      <c r="AM88" s="44" t="e">
        <f>IF(I88&lt;&gt;INDEX('BMP Records'!I:I, MATCH($A88, 'BMP Records'!$A:$A, 0)), 1, 0)</f>
        <v>#N/A</v>
      </c>
      <c r="AN88" s="44" t="e">
        <f>IF(J88&lt;&gt;INDEX('BMP Records'!J:J, MATCH($A88, 'BMP Records'!$A:$A, 0)), 1, 0)</f>
        <v>#N/A</v>
      </c>
      <c r="AO88" s="44" t="e">
        <f>IF(K88&lt;&gt;INDEX('BMP Records'!K:K, MATCH($A88, 'BMP Records'!$A:$A, 0)), 1, 0)</f>
        <v>#N/A</v>
      </c>
      <c r="AP88" s="44" t="e">
        <f>IF(L88&lt;&gt;INDEX('BMP Records'!L:L, MATCH($A88, 'BMP Records'!$A:$A, 0)), 1, 0)</f>
        <v>#N/A</v>
      </c>
      <c r="AQ88" s="44" t="e">
        <f>IF(M88&lt;&gt;INDEX('BMP Records'!M:M, MATCH($A88, 'BMP Records'!$A:$A, 0)), 1, 0)</f>
        <v>#N/A</v>
      </c>
      <c r="AR88" s="44" t="e">
        <f>IF(N88&lt;&gt;INDEX('BMP Records'!N:N, MATCH($A88, 'BMP Records'!$A:$A, 0)), 1, 0)</f>
        <v>#N/A</v>
      </c>
      <c r="AS88" s="44" t="e">
        <f>IF(O88&lt;&gt;INDEX('BMP Records'!O:O, MATCH($A88, 'BMP Records'!$A:$A, 0)), 1, 0)</f>
        <v>#N/A</v>
      </c>
      <c r="AT88" s="44" t="e">
        <f>IF(P88&lt;&gt;INDEX('BMP Records'!P:P, MATCH($A88, 'BMP Records'!$A:$A, 0)), 1, 0)</f>
        <v>#N/A</v>
      </c>
      <c r="AU88" s="44" t="e">
        <f>IF(Q88&lt;&gt;INDEX('BMP Records'!Q:Q, MATCH($A88, 'BMP Records'!$A:$A, 0)), 1, 0)</f>
        <v>#N/A</v>
      </c>
      <c r="AV88" s="44" t="e">
        <f>IF(R88&lt;&gt;INDEX('BMP Records'!R:R, MATCH($A88, 'BMP Records'!$A:$A, 0)), 1, 0)</f>
        <v>#N/A</v>
      </c>
      <c r="AW88" s="44" t="e">
        <f>IF(S88&lt;&gt;INDEX('BMP Records'!S:S, MATCH($A88, 'BMP Records'!$A:$A, 0)), 1, 0)</f>
        <v>#N/A</v>
      </c>
      <c r="AX88" s="44" t="e">
        <f>IF(T88&lt;&gt;INDEX('BMP Records'!T:T, MATCH($A88, 'BMP Records'!$A:$A, 0)), 1, 0)</f>
        <v>#N/A</v>
      </c>
      <c r="AY88" s="44" t="e">
        <f>IF(U88&lt;&gt;INDEX('BMP Records'!U:U, MATCH($A88, 'BMP Records'!$A:$A, 0)), 1, 0)</f>
        <v>#N/A</v>
      </c>
      <c r="AZ88" s="44" t="e">
        <f>IF(V88&lt;&gt;INDEX('BMP Records'!V:V, MATCH($A88, 'BMP Records'!$A:$A, 0)), 1, 0)</f>
        <v>#N/A</v>
      </c>
      <c r="BA88" s="44" t="e">
        <f>IF(W88&lt;&gt;INDEX('BMP Records'!W:W, MATCH($A88, 'BMP Records'!$A:$A, 0)), 1, 0)</f>
        <v>#N/A</v>
      </c>
      <c r="BB88" s="44" t="e">
        <f>IF(X88&lt;&gt;INDEX('BMP Records'!X:X, MATCH($A88, 'BMP Records'!$A:$A, 0)), 1, 0)</f>
        <v>#N/A</v>
      </c>
      <c r="BC88" s="44" t="e">
        <f>IF(Y88&lt;&gt;INDEX('BMP Records'!Y:Y, MATCH($A88, 'BMP Records'!$A:$A, 0)), 1, 0)</f>
        <v>#N/A</v>
      </c>
      <c r="BD88" s="44" t="e">
        <f>IF(Z88&lt;&gt;INDEX('BMP Records'!Z:Z, MATCH($A88, 'BMP Records'!$A:$A, 0)), 1, 0)</f>
        <v>#N/A</v>
      </c>
      <c r="BE88" s="44" t="e">
        <f>IF(AA88&lt;&gt;INDEX('BMP Records'!AA:AA, MATCH($A88, 'BMP Records'!$A:$A, 0)), 1, 0)</f>
        <v>#N/A</v>
      </c>
      <c r="BF88" s="44" t="e">
        <f>IF(AB88&lt;&gt;INDEX('BMP Records'!AB:AB, MATCH($A88, 'BMP Records'!$A:$A, 0)), 1, 0)</f>
        <v>#N/A</v>
      </c>
      <c r="BG88" s="44" t="e">
        <f>IF(AC88&lt;&gt;INDEX('BMP Records'!AC:AC, MATCH($A88, 'BMP Records'!$A:$A, 0)), 1, 0)</f>
        <v>#N/A</v>
      </c>
      <c r="BH88" s="62" t="e">
        <f>IF(AD88&lt;&gt;INDEX('BMP Records'!AD:AD, MATCH($A88, 'BMP Records'!$A:$A, 0)), 1, 0)</f>
        <v>#N/A</v>
      </c>
      <c r="BI88" s="44" t="e">
        <f>IF(AE88&lt;&gt;INDEX('BMP Records'!AE:AE, MATCH($A88, 'BMP Records'!$A:$A, 0)), 1, 0)</f>
        <v>#N/A</v>
      </c>
      <c r="BJ88" s="62" t="e">
        <f>SUM(Table124[[#This Row],[Comments]:[Comments32]])</f>
        <v>#N/A</v>
      </c>
    </row>
    <row r="89" spans="2:62" x14ac:dyDescent="0.55000000000000004">
      <c r="B89" s="16"/>
      <c r="C89" s="40"/>
      <c r="D89" s="39"/>
      <c r="G89" s="16"/>
      <c r="J89" s="15" t="s">
        <v>173</v>
      </c>
      <c r="S89" s="63"/>
      <c r="T89" s="87"/>
      <c r="U89" s="63"/>
      <c r="V89" s="43"/>
      <c r="W89" s="64"/>
      <c r="X89" s="87"/>
      <c r="Y89" s="63"/>
      <c r="Z89" s="64"/>
      <c r="AA89" s="65"/>
      <c r="AB89" s="63"/>
      <c r="AC89" s="63"/>
      <c r="AD89" s="63"/>
      <c r="AE89" s="88"/>
      <c r="AF89" s="44" t="e">
        <f>IF(B89&lt;&gt;INDEX('BMP Records'!B:B, MATCH($A89, 'BMP Records'!$A:$A, 0)), 1, 0)</f>
        <v>#N/A</v>
      </c>
      <c r="AG89" s="44" t="e">
        <f>IF(C89&lt;&gt;INDEX('BMP Records'!C:C, MATCH($A89, 'BMP Records'!$A:$A, 0)), 1, 0)</f>
        <v>#N/A</v>
      </c>
      <c r="AH89" s="44" t="e">
        <f>IF(D89&lt;&gt;INDEX('BMP Records'!D:D, MATCH($A89, 'BMP Records'!$A:$A, 0)), 1, 0)</f>
        <v>#N/A</v>
      </c>
      <c r="AI89" s="44" t="e">
        <f>IF(E89&lt;&gt;INDEX('BMP Records'!E:E, MATCH($A89, 'BMP Records'!$A:$A, 0)), 1, 0)</f>
        <v>#N/A</v>
      </c>
      <c r="AJ89" s="44" t="e">
        <f>IF(F89&lt;&gt;INDEX('BMP Records'!F:F, MATCH($A89, 'BMP Records'!$A:$A, 0)), 1, 0)</f>
        <v>#N/A</v>
      </c>
      <c r="AK89" s="44" t="e">
        <f>IF(G89&lt;&gt;INDEX('BMP Records'!G:G, MATCH($A89, 'BMP Records'!$A:$A, 0)), 1, 0)</f>
        <v>#N/A</v>
      </c>
      <c r="AL89" s="44" t="e">
        <f>IF(H89&lt;&gt;INDEX('BMP Records'!H:H, MATCH($A89, 'BMP Records'!$A:$A, 0)), 1, 0)</f>
        <v>#N/A</v>
      </c>
      <c r="AM89" s="44" t="e">
        <f>IF(I89&lt;&gt;INDEX('BMP Records'!I:I, MATCH($A89, 'BMP Records'!$A:$A, 0)), 1, 0)</f>
        <v>#N/A</v>
      </c>
      <c r="AN89" s="44" t="e">
        <f>IF(J89&lt;&gt;INDEX('BMP Records'!J:J, MATCH($A89, 'BMP Records'!$A:$A, 0)), 1, 0)</f>
        <v>#N/A</v>
      </c>
      <c r="AO89" s="44" t="e">
        <f>IF(K89&lt;&gt;INDEX('BMP Records'!K:K, MATCH($A89, 'BMP Records'!$A:$A, 0)), 1, 0)</f>
        <v>#N/A</v>
      </c>
      <c r="AP89" s="44" t="e">
        <f>IF(L89&lt;&gt;INDEX('BMP Records'!L:L, MATCH($A89, 'BMP Records'!$A:$A, 0)), 1, 0)</f>
        <v>#N/A</v>
      </c>
      <c r="AQ89" s="44" t="e">
        <f>IF(M89&lt;&gt;INDEX('BMP Records'!M:M, MATCH($A89, 'BMP Records'!$A:$A, 0)), 1, 0)</f>
        <v>#N/A</v>
      </c>
      <c r="AR89" s="44" t="e">
        <f>IF(N89&lt;&gt;INDEX('BMP Records'!N:N, MATCH($A89, 'BMP Records'!$A:$A, 0)), 1, 0)</f>
        <v>#N/A</v>
      </c>
      <c r="AS89" s="44" t="e">
        <f>IF(O89&lt;&gt;INDEX('BMP Records'!O:O, MATCH($A89, 'BMP Records'!$A:$A, 0)), 1, 0)</f>
        <v>#N/A</v>
      </c>
      <c r="AT89" s="44" t="e">
        <f>IF(P89&lt;&gt;INDEX('BMP Records'!P:P, MATCH($A89, 'BMP Records'!$A:$A, 0)), 1, 0)</f>
        <v>#N/A</v>
      </c>
      <c r="AU89" s="44" t="e">
        <f>IF(Q89&lt;&gt;INDEX('BMP Records'!Q:Q, MATCH($A89, 'BMP Records'!$A:$A, 0)), 1, 0)</f>
        <v>#N/A</v>
      </c>
      <c r="AV89" s="44" t="e">
        <f>IF(R89&lt;&gt;INDEX('BMP Records'!R:R, MATCH($A89, 'BMP Records'!$A:$A, 0)), 1, 0)</f>
        <v>#N/A</v>
      </c>
      <c r="AW89" s="44" t="e">
        <f>IF(S89&lt;&gt;INDEX('BMP Records'!S:S, MATCH($A89, 'BMP Records'!$A:$A, 0)), 1, 0)</f>
        <v>#N/A</v>
      </c>
      <c r="AX89" s="44" t="e">
        <f>IF(T89&lt;&gt;INDEX('BMP Records'!T:T, MATCH($A89, 'BMP Records'!$A:$A, 0)), 1, 0)</f>
        <v>#N/A</v>
      </c>
      <c r="AY89" s="44" t="e">
        <f>IF(U89&lt;&gt;INDEX('BMP Records'!U:U, MATCH($A89, 'BMP Records'!$A:$A, 0)), 1, 0)</f>
        <v>#N/A</v>
      </c>
      <c r="AZ89" s="44" t="e">
        <f>IF(V89&lt;&gt;INDEX('BMP Records'!V:V, MATCH($A89, 'BMP Records'!$A:$A, 0)), 1, 0)</f>
        <v>#N/A</v>
      </c>
      <c r="BA89" s="44" t="e">
        <f>IF(W89&lt;&gt;INDEX('BMP Records'!W:W, MATCH($A89, 'BMP Records'!$A:$A, 0)), 1, 0)</f>
        <v>#N/A</v>
      </c>
      <c r="BB89" s="44" t="e">
        <f>IF(X89&lt;&gt;INDEX('BMP Records'!X:X, MATCH($A89, 'BMP Records'!$A:$A, 0)), 1, 0)</f>
        <v>#N/A</v>
      </c>
      <c r="BC89" s="44" t="e">
        <f>IF(Y89&lt;&gt;INDEX('BMP Records'!Y:Y, MATCH($A89, 'BMP Records'!$A:$A, 0)), 1, 0)</f>
        <v>#N/A</v>
      </c>
      <c r="BD89" s="44" t="e">
        <f>IF(Z89&lt;&gt;INDEX('BMP Records'!Z:Z, MATCH($A89, 'BMP Records'!$A:$A, 0)), 1, 0)</f>
        <v>#N/A</v>
      </c>
      <c r="BE89" s="44" t="e">
        <f>IF(AA89&lt;&gt;INDEX('BMP Records'!AA:AA, MATCH($A89, 'BMP Records'!$A:$A, 0)), 1, 0)</f>
        <v>#N/A</v>
      </c>
      <c r="BF89" s="44" t="e">
        <f>IF(AB89&lt;&gt;INDEX('BMP Records'!AB:AB, MATCH($A89, 'BMP Records'!$A:$A, 0)), 1, 0)</f>
        <v>#N/A</v>
      </c>
      <c r="BG89" s="44" t="e">
        <f>IF(AC89&lt;&gt;INDEX('BMP Records'!AC:AC, MATCH($A89, 'BMP Records'!$A:$A, 0)), 1, 0)</f>
        <v>#N/A</v>
      </c>
      <c r="BH89" s="62" t="e">
        <f>IF(AD89&lt;&gt;INDEX('BMP Records'!AD:AD, MATCH($A89, 'BMP Records'!$A:$A, 0)), 1, 0)</f>
        <v>#N/A</v>
      </c>
      <c r="BI89" s="44" t="e">
        <f>IF(AE89&lt;&gt;INDEX('BMP Records'!AE:AE, MATCH($A89, 'BMP Records'!$A:$A, 0)), 1, 0)</f>
        <v>#N/A</v>
      </c>
      <c r="BJ89" s="62" t="e">
        <f>SUM(Table124[[#This Row],[Comments]:[Comments32]])</f>
        <v>#N/A</v>
      </c>
    </row>
    <row r="90" spans="2:62" x14ac:dyDescent="0.55000000000000004">
      <c r="B90" s="16"/>
      <c r="C90" s="40"/>
      <c r="D90" s="39"/>
      <c r="G90" s="16"/>
      <c r="J90" s="15" t="s">
        <v>173</v>
      </c>
      <c r="S90" s="63"/>
      <c r="T90" s="87"/>
      <c r="U90" s="63"/>
      <c r="V90" s="43"/>
      <c r="W90" s="64"/>
      <c r="X90" s="87"/>
      <c r="Y90" s="63"/>
      <c r="Z90" s="64"/>
      <c r="AA90" s="65"/>
      <c r="AB90" s="63"/>
      <c r="AC90" s="63"/>
      <c r="AD90" s="63"/>
      <c r="AE90" s="88"/>
      <c r="AF90" s="44" t="e">
        <f>IF(B90&lt;&gt;INDEX('BMP Records'!B:B, MATCH($A90, 'BMP Records'!$A:$A, 0)), 1, 0)</f>
        <v>#N/A</v>
      </c>
      <c r="AG90" s="44" t="e">
        <f>IF(C90&lt;&gt;INDEX('BMP Records'!C:C, MATCH($A90, 'BMP Records'!$A:$A, 0)), 1, 0)</f>
        <v>#N/A</v>
      </c>
      <c r="AH90" s="44" t="e">
        <f>IF(D90&lt;&gt;INDEX('BMP Records'!D:D, MATCH($A90, 'BMP Records'!$A:$A, 0)), 1, 0)</f>
        <v>#N/A</v>
      </c>
      <c r="AI90" s="44" t="e">
        <f>IF(E90&lt;&gt;INDEX('BMP Records'!E:E, MATCH($A90, 'BMP Records'!$A:$A, 0)), 1, 0)</f>
        <v>#N/A</v>
      </c>
      <c r="AJ90" s="44" t="e">
        <f>IF(F90&lt;&gt;INDEX('BMP Records'!F:F, MATCH($A90, 'BMP Records'!$A:$A, 0)), 1, 0)</f>
        <v>#N/A</v>
      </c>
      <c r="AK90" s="44" t="e">
        <f>IF(G90&lt;&gt;INDEX('BMP Records'!G:G, MATCH($A90, 'BMP Records'!$A:$A, 0)), 1, 0)</f>
        <v>#N/A</v>
      </c>
      <c r="AL90" s="44" t="e">
        <f>IF(H90&lt;&gt;INDEX('BMP Records'!H:H, MATCH($A90, 'BMP Records'!$A:$A, 0)), 1, 0)</f>
        <v>#N/A</v>
      </c>
      <c r="AM90" s="44" t="e">
        <f>IF(I90&lt;&gt;INDEX('BMP Records'!I:I, MATCH($A90, 'BMP Records'!$A:$A, 0)), 1, 0)</f>
        <v>#N/A</v>
      </c>
      <c r="AN90" s="44" t="e">
        <f>IF(J90&lt;&gt;INDEX('BMP Records'!J:J, MATCH($A90, 'BMP Records'!$A:$A, 0)), 1, 0)</f>
        <v>#N/A</v>
      </c>
      <c r="AO90" s="44" t="e">
        <f>IF(K90&lt;&gt;INDEX('BMP Records'!K:K, MATCH($A90, 'BMP Records'!$A:$A, 0)), 1, 0)</f>
        <v>#N/A</v>
      </c>
      <c r="AP90" s="44" t="e">
        <f>IF(L90&lt;&gt;INDEX('BMP Records'!L:L, MATCH($A90, 'BMP Records'!$A:$A, 0)), 1, 0)</f>
        <v>#N/A</v>
      </c>
      <c r="AQ90" s="44" t="e">
        <f>IF(M90&lt;&gt;INDEX('BMP Records'!M:M, MATCH($A90, 'BMP Records'!$A:$A, 0)), 1, 0)</f>
        <v>#N/A</v>
      </c>
      <c r="AR90" s="44" t="e">
        <f>IF(N90&lt;&gt;INDEX('BMP Records'!N:N, MATCH($A90, 'BMP Records'!$A:$A, 0)), 1, 0)</f>
        <v>#N/A</v>
      </c>
      <c r="AS90" s="44" t="e">
        <f>IF(O90&lt;&gt;INDEX('BMP Records'!O:O, MATCH($A90, 'BMP Records'!$A:$A, 0)), 1, 0)</f>
        <v>#N/A</v>
      </c>
      <c r="AT90" s="44" t="e">
        <f>IF(P90&lt;&gt;INDEX('BMP Records'!P:P, MATCH($A90, 'BMP Records'!$A:$A, 0)), 1, 0)</f>
        <v>#N/A</v>
      </c>
      <c r="AU90" s="44" t="e">
        <f>IF(Q90&lt;&gt;INDEX('BMP Records'!Q:Q, MATCH($A90, 'BMP Records'!$A:$A, 0)), 1, 0)</f>
        <v>#N/A</v>
      </c>
      <c r="AV90" s="44" t="e">
        <f>IF(R90&lt;&gt;INDEX('BMP Records'!R:R, MATCH($A90, 'BMP Records'!$A:$A, 0)), 1, 0)</f>
        <v>#N/A</v>
      </c>
      <c r="AW90" s="44" t="e">
        <f>IF(S90&lt;&gt;INDEX('BMP Records'!S:S, MATCH($A90, 'BMP Records'!$A:$A, 0)), 1, 0)</f>
        <v>#N/A</v>
      </c>
      <c r="AX90" s="44" t="e">
        <f>IF(T90&lt;&gt;INDEX('BMP Records'!T:T, MATCH($A90, 'BMP Records'!$A:$A, 0)), 1, 0)</f>
        <v>#N/A</v>
      </c>
      <c r="AY90" s="44" t="e">
        <f>IF(U90&lt;&gt;INDEX('BMP Records'!U:U, MATCH($A90, 'BMP Records'!$A:$A, 0)), 1, 0)</f>
        <v>#N/A</v>
      </c>
      <c r="AZ90" s="44" t="e">
        <f>IF(V90&lt;&gt;INDEX('BMP Records'!V:V, MATCH($A90, 'BMP Records'!$A:$A, 0)), 1, 0)</f>
        <v>#N/A</v>
      </c>
      <c r="BA90" s="44" t="e">
        <f>IF(W90&lt;&gt;INDEX('BMP Records'!W:W, MATCH($A90, 'BMP Records'!$A:$A, 0)), 1, 0)</f>
        <v>#N/A</v>
      </c>
      <c r="BB90" s="44" t="e">
        <f>IF(X90&lt;&gt;INDEX('BMP Records'!X:X, MATCH($A90, 'BMP Records'!$A:$A, 0)), 1, 0)</f>
        <v>#N/A</v>
      </c>
      <c r="BC90" s="44" t="e">
        <f>IF(Y90&lt;&gt;INDEX('BMP Records'!Y:Y, MATCH($A90, 'BMP Records'!$A:$A, 0)), 1, 0)</f>
        <v>#N/A</v>
      </c>
      <c r="BD90" s="44" t="e">
        <f>IF(Z90&lt;&gt;INDEX('BMP Records'!Z:Z, MATCH($A90, 'BMP Records'!$A:$A, 0)), 1, 0)</f>
        <v>#N/A</v>
      </c>
      <c r="BE90" s="44" t="e">
        <f>IF(AA90&lt;&gt;INDEX('BMP Records'!AA:AA, MATCH($A90, 'BMP Records'!$A:$A, 0)), 1, 0)</f>
        <v>#N/A</v>
      </c>
      <c r="BF90" s="44" t="e">
        <f>IF(AB90&lt;&gt;INDEX('BMP Records'!AB:AB, MATCH($A90, 'BMP Records'!$A:$A, 0)), 1, 0)</f>
        <v>#N/A</v>
      </c>
      <c r="BG90" s="44" t="e">
        <f>IF(AC90&lt;&gt;INDEX('BMP Records'!AC:AC, MATCH($A90, 'BMP Records'!$A:$A, 0)), 1, 0)</f>
        <v>#N/A</v>
      </c>
      <c r="BH90" s="62" t="e">
        <f>IF(AD90&lt;&gt;INDEX('BMP Records'!AD:AD, MATCH($A90, 'BMP Records'!$A:$A, 0)), 1, 0)</f>
        <v>#N/A</v>
      </c>
      <c r="BI90" s="44" t="e">
        <f>IF(AE90&lt;&gt;INDEX('BMP Records'!AE:AE, MATCH($A90, 'BMP Records'!$A:$A, 0)), 1, 0)</f>
        <v>#N/A</v>
      </c>
      <c r="BJ90" s="62" t="e">
        <f>SUM(Table124[[#This Row],[Comments]:[Comments32]])</f>
        <v>#N/A</v>
      </c>
    </row>
    <row r="91" spans="2:62" x14ac:dyDescent="0.55000000000000004">
      <c r="B91" s="16"/>
      <c r="C91" s="40"/>
      <c r="D91" s="39"/>
      <c r="G91" s="16"/>
      <c r="J91" s="15" t="s">
        <v>173</v>
      </c>
      <c r="S91" s="63"/>
      <c r="T91" s="87"/>
      <c r="U91" s="63"/>
      <c r="V91" s="43"/>
      <c r="W91" s="64"/>
      <c r="X91" s="87"/>
      <c r="Y91" s="63"/>
      <c r="Z91" s="64"/>
      <c r="AA91" s="65"/>
      <c r="AB91" s="63"/>
      <c r="AC91" s="63"/>
      <c r="AD91" s="63"/>
      <c r="AE91" s="88"/>
      <c r="AF91" s="44" t="e">
        <f>IF(B91&lt;&gt;INDEX('BMP Records'!B:B, MATCH($A91, 'BMP Records'!$A:$A, 0)), 1, 0)</f>
        <v>#N/A</v>
      </c>
      <c r="AG91" s="44" t="e">
        <f>IF(C91&lt;&gt;INDEX('BMP Records'!C:C, MATCH($A91, 'BMP Records'!$A:$A, 0)), 1, 0)</f>
        <v>#N/A</v>
      </c>
      <c r="AH91" s="44" t="e">
        <f>IF(D91&lt;&gt;INDEX('BMP Records'!D:D, MATCH($A91, 'BMP Records'!$A:$A, 0)), 1, 0)</f>
        <v>#N/A</v>
      </c>
      <c r="AI91" s="44" t="e">
        <f>IF(E91&lt;&gt;INDEX('BMP Records'!E:E, MATCH($A91, 'BMP Records'!$A:$A, 0)), 1, 0)</f>
        <v>#N/A</v>
      </c>
      <c r="AJ91" s="44" t="e">
        <f>IF(F91&lt;&gt;INDEX('BMP Records'!F:F, MATCH($A91, 'BMP Records'!$A:$A, 0)), 1, 0)</f>
        <v>#N/A</v>
      </c>
      <c r="AK91" s="44" t="e">
        <f>IF(G91&lt;&gt;INDEX('BMP Records'!G:G, MATCH($A91, 'BMP Records'!$A:$A, 0)), 1, 0)</f>
        <v>#N/A</v>
      </c>
      <c r="AL91" s="44" t="e">
        <f>IF(H91&lt;&gt;INDEX('BMP Records'!H:H, MATCH($A91, 'BMP Records'!$A:$A, 0)), 1, 0)</f>
        <v>#N/A</v>
      </c>
      <c r="AM91" s="44" t="e">
        <f>IF(I91&lt;&gt;INDEX('BMP Records'!I:I, MATCH($A91, 'BMP Records'!$A:$A, 0)), 1, 0)</f>
        <v>#N/A</v>
      </c>
      <c r="AN91" s="44" t="e">
        <f>IF(J91&lt;&gt;INDEX('BMP Records'!J:J, MATCH($A91, 'BMP Records'!$A:$A, 0)), 1, 0)</f>
        <v>#N/A</v>
      </c>
      <c r="AO91" s="44" t="e">
        <f>IF(K91&lt;&gt;INDEX('BMP Records'!K:K, MATCH($A91, 'BMP Records'!$A:$A, 0)), 1, 0)</f>
        <v>#N/A</v>
      </c>
      <c r="AP91" s="44" t="e">
        <f>IF(L91&lt;&gt;INDEX('BMP Records'!L:L, MATCH($A91, 'BMP Records'!$A:$A, 0)), 1, 0)</f>
        <v>#N/A</v>
      </c>
      <c r="AQ91" s="44" t="e">
        <f>IF(M91&lt;&gt;INDEX('BMP Records'!M:M, MATCH($A91, 'BMP Records'!$A:$A, 0)), 1, 0)</f>
        <v>#N/A</v>
      </c>
      <c r="AR91" s="44" t="e">
        <f>IF(N91&lt;&gt;INDEX('BMP Records'!N:N, MATCH($A91, 'BMP Records'!$A:$A, 0)), 1, 0)</f>
        <v>#N/A</v>
      </c>
      <c r="AS91" s="44" t="e">
        <f>IF(O91&lt;&gt;INDEX('BMP Records'!O:O, MATCH($A91, 'BMP Records'!$A:$A, 0)), 1, 0)</f>
        <v>#N/A</v>
      </c>
      <c r="AT91" s="44" t="e">
        <f>IF(P91&lt;&gt;INDEX('BMP Records'!P:P, MATCH($A91, 'BMP Records'!$A:$A, 0)), 1, 0)</f>
        <v>#N/A</v>
      </c>
      <c r="AU91" s="44" t="e">
        <f>IF(Q91&lt;&gt;INDEX('BMP Records'!Q:Q, MATCH($A91, 'BMP Records'!$A:$A, 0)), 1, 0)</f>
        <v>#N/A</v>
      </c>
      <c r="AV91" s="44" t="e">
        <f>IF(R91&lt;&gt;INDEX('BMP Records'!R:R, MATCH($A91, 'BMP Records'!$A:$A, 0)), 1, 0)</f>
        <v>#N/A</v>
      </c>
      <c r="AW91" s="44" t="e">
        <f>IF(S91&lt;&gt;INDEX('BMP Records'!S:S, MATCH($A91, 'BMP Records'!$A:$A, 0)), 1, 0)</f>
        <v>#N/A</v>
      </c>
      <c r="AX91" s="44" t="e">
        <f>IF(T91&lt;&gt;INDEX('BMP Records'!T:T, MATCH($A91, 'BMP Records'!$A:$A, 0)), 1, 0)</f>
        <v>#N/A</v>
      </c>
      <c r="AY91" s="44" t="e">
        <f>IF(U91&lt;&gt;INDEX('BMP Records'!U:U, MATCH($A91, 'BMP Records'!$A:$A, 0)), 1, 0)</f>
        <v>#N/A</v>
      </c>
      <c r="AZ91" s="44" t="e">
        <f>IF(V91&lt;&gt;INDEX('BMP Records'!V:V, MATCH($A91, 'BMP Records'!$A:$A, 0)), 1, 0)</f>
        <v>#N/A</v>
      </c>
      <c r="BA91" s="44" t="e">
        <f>IF(W91&lt;&gt;INDEX('BMP Records'!W:W, MATCH($A91, 'BMP Records'!$A:$A, 0)), 1, 0)</f>
        <v>#N/A</v>
      </c>
      <c r="BB91" s="44" t="e">
        <f>IF(X91&lt;&gt;INDEX('BMP Records'!X:X, MATCH($A91, 'BMP Records'!$A:$A, 0)), 1, 0)</f>
        <v>#N/A</v>
      </c>
      <c r="BC91" s="44" t="e">
        <f>IF(Y91&lt;&gt;INDEX('BMP Records'!Y:Y, MATCH($A91, 'BMP Records'!$A:$A, 0)), 1, 0)</f>
        <v>#N/A</v>
      </c>
      <c r="BD91" s="44" t="e">
        <f>IF(Z91&lt;&gt;INDEX('BMP Records'!Z:Z, MATCH($A91, 'BMP Records'!$A:$A, 0)), 1, 0)</f>
        <v>#N/A</v>
      </c>
      <c r="BE91" s="44" t="e">
        <f>IF(AA91&lt;&gt;INDEX('BMP Records'!AA:AA, MATCH($A91, 'BMP Records'!$A:$A, 0)), 1, 0)</f>
        <v>#N/A</v>
      </c>
      <c r="BF91" s="44" t="e">
        <f>IF(AB91&lt;&gt;INDEX('BMP Records'!AB:AB, MATCH($A91, 'BMP Records'!$A:$A, 0)), 1, 0)</f>
        <v>#N/A</v>
      </c>
      <c r="BG91" s="44" t="e">
        <f>IF(AC91&lt;&gt;INDEX('BMP Records'!AC:AC, MATCH($A91, 'BMP Records'!$A:$A, 0)), 1, 0)</f>
        <v>#N/A</v>
      </c>
      <c r="BH91" s="62" t="e">
        <f>IF(AD91&lt;&gt;INDEX('BMP Records'!AD:AD, MATCH($A91, 'BMP Records'!$A:$A, 0)), 1, 0)</f>
        <v>#N/A</v>
      </c>
      <c r="BI91" s="44" t="e">
        <f>IF(AE91&lt;&gt;INDEX('BMP Records'!AE:AE, MATCH($A91, 'BMP Records'!$A:$A, 0)), 1, 0)</f>
        <v>#N/A</v>
      </c>
      <c r="BJ91" s="62" t="e">
        <f>SUM(Table124[[#This Row],[Comments]:[Comments32]])</f>
        <v>#N/A</v>
      </c>
    </row>
    <row r="92" spans="2:62" x14ac:dyDescent="0.55000000000000004">
      <c r="B92" s="16"/>
      <c r="C92" s="40"/>
      <c r="D92" s="39"/>
      <c r="G92" s="16"/>
      <c r="J92" s="15" t="s">
        <v>173</v>
      </c>
      <c r="S92" s="63"/>
      <c r="T92" s="87"/>
      <c r="U92" s="63"/>
      <c r="V92" s="43"/>
      <c r="W92" s="64"/>
      <c r="X92" s="87"/>
      <c r="Y92" s="63"/>
      <c r="Z92" s="64"/>
      <c r="AA92" s="65"/>
      <c r="AB92" s="63"/>
      <c r="AC92" s="63"/>
      <c r="AD92" s="63"/>
      <c r="AE92" s="88"/>
      <c r="AF92" s="44" t="e">
        <f>IF(B92&lt;&gt;INDEX('BMP Records'!B:B, MATCH($A92, 'BMP Records'!$A:$A, 0)), 1, 0)</f>
        <v>#N/A</v>
      </c>
      <c r="AG92" s="44" t="e">
        <f>IF(C92&lt;&gt;INDEX('BMP Records'!C:C, MATCH($A92, 'BMP Records'!$A:$A, 0)), 1, 0)</f>
        <v>#N/A</v>
      </c>
      <c r="AH92" s="44" t="e">
        <f>IF(D92&lt;&gt;INDEX('BMP Records'!D:D, MATCH($A92, 'BMP Records'!$A:$A, 0)), 1, 0)</f>
        <v>#N/A</v>
      </c>
      <c r="AI92" s="44" t="e">
        <f>IF(E92&lt;&gt;INDEX('BMP Records'!E:E, MATCH($A92, 'BMP Records'!$A:$A, 0)), 1, 0)</f>
        <v>#N/A</v>
      </c>
      <c r="AJ92" s="44" t="e">
        <f>IF(F92&lt;&gt;INDEX('BMP Records'!F:F, MATCH($A92, 'BMP Records'!$A:$A, 0)), 1, 0)</f>
        <v>#N/A</v>
      </c>
      <c r="AK92" s="44" t="e">
        <f>IF(G92&lt;&gt;INDEX('BMP Records'!G:G, MATCH($A92, 'BMP Records'!$A:$A, 0)), 1, 0)</f>
        <v>#N/A</v>
      </c>
      <c r="AL92" s="44" t="e">
        <f>IF(H92&lt;&gt;INDEX('BMP Records'!H:H, MATCH($A92, 'BMP Records'!$A:$A, 0)), 1, 0)</f>
        <v>#N/A</v>
      </c>
      <c r="AM92" s="44" t="e">
        <f>IF(I92&lt;&gt;INDEX('BMP Records'!I:I, MATCH($A92, 'BMP Records'!$A:$A, 0)), 1, 0)</f>
        <v>#N/A</v>
      </c>
      <c r="AN92" s="44" t="e">
        <f>IF(J92&lt;&gt;INDEX('BMP Records'!J:J, MATCH($A92, 'BMP Records'!$A:$A, 0)), 1, 0)</f>
        <v>#N/A</v>
      </c>
      <c r="AO92" s="44" t="e">
        <f>IF(K92&lt;&gt;INDEX('BMP Records'!K:K, MATCH($A92, 'BMP Records'!$A:$A, 0)), 1, 0)</f>
        <v>#N/A</v>
      </c>
      <c r="AP92" s="44" t="e">
        <f>IF(L92&lt;&gt;INDEX('BMP Records'!L:L, MATCH($A92, 'BMP Records'!$A:$A, 0)), 1, 0)</f>
        <v>#N/A</v>
      </c>
      <c r="AQ92" s="44" t="e">
        <f>IF(M92&lt;&gt;INDEX('BMP Records'!M:M, MATCH($A92, 'BMP Records'!$A:$A, 0)), 1, 0)</f>
        <v>#N/A</v>
      </c>
      <c r="AR92" s="44" t="e">
        <f>IF(N92&lt;&gt;INDEX('BMP Records'!N:N, MATCH($A92, 'BMP Records'!$A:$A, 0)), 1, 0)</f>
        <v>#N/A</v>
      </c>
      <c r="AS92" s="44" t="e">
        <f>IF(O92&lt;&gt;INDEX('BMP Records'!O:O, MATCH($A92, 'BMP Records'!$A:$A, 0)), 1, 0)</f>
        <v>#N/A</v>
      </c>
      <c r="AT92" s="44" t="e">
        <f>IF(P92&lt;&gt;INDEX('BMP Records'!P:P, MATCH($A92, 'BMP Records'!$A:$A, 0)), 1, 0)</f>
        <v>#N/A</v>
      </c>
      <c r="AU92" s="44" t="e">
        <f>IF(Q92&lt;&gt;INDEX('BMP Records'!Q:Q, MATCH($A92, 'BMP Records'!$A:$A, 0)), 1, 0)</f>
        <v>#N/A</v>
      </c>
      <c r="AV92" s="44" t="e">
        <f>IF(R92&lt;&gt;INDEX('BMP Records'!R:R, MATCH($A92, 'BMP Records'!$A:$A, 0)), 1, 0)</f>
        <v>#N/A</v>
      </c>
      <c r="AW92" s="44" t="e">
        <f>IF(S92&lt;&gt;INDEX('BMP Records'!S:S, MATCH($A92, 'BMP Records'!$A:$A, 0)), 1, 0)</f>
        <v>#N/A</v>
      </c>
      <c r="AX92" s="44" t="e">
        <f>IF(T92&lt;&gt;INDEX('BMP Records'!T:T, MATCH($A92, 'BMP Records'!$A:$A, 0)), 1, 0)</f>
        <v>#N/A</v>
      </c>
      <c r="AY92" s="44" t="e">
        <f>IF(U92&lt;&gt;INDEX('BMP Records'!U:U, MATCH($A92, 'BMP Records'!$A:$A, 0)), 1, 0)</f>
        <v>#N/A</v>
      </c>
      <c r="AZ92" s="44" t="e">
        <f>IF(V92&lt;&gt;INDEX('BMP Records'!V:V, MATCH($A92, 'BMP Records'!$A:$A, 0)), 1, 0)</f>
        <v>#N/A</v>
      </c>
      <c r="BA92" s="44" t="e">
        <f>IF(W92&lt;&gt;INDEX('BMP Records'!W:W, MATCH($A92, 'BMP Records'!$A:$A, 0)), 1, 0)</f>
        <v>#N/A</v>
      </c>
      <c r="BB92" s="44" t="e">
        <f>IF(X92&lt;&gt;INDEX('BMP Records'!X:X, MATCH($A92, 'BMP Records'!$A:$A, 0)), 1, 0)</f>
        <v>#N/A</v>
      </c>
      <c r="BC92" s="44" t="e">
        <f>IF(Y92&lt;&gt;INDEX('BMP Records'!Y:Y, MATCH($A92, 'BMP Records'!$A:$A, 0)), 1, 0)</f>
        <v>#N/A</v>
      </c>
      <c r="BD92" s="44" t="e">
        <f>IF(Z92&lt;&gt;INDEX('BMP Records'!Z:Z, MATCH($A92, 'BMP Records'!$A:$A, 0)), 1, 0)</f>
        <v>#N/A</v>
      </c>
      <c r="BE92" s="44" t="e">
        <f>IF(AA92&lt;&gt;INDEX('BMP Records'!AA:AA, MATCH($A92, 'BMP Records'!$A:$A, 0)), 1, 0)</f>
        <v>#N/A</v>
      </c>
      <c r="BF92" s="44" t="e">
        <f>IF(AB92&lt;&gt;INDEX('BMP Records'!AB:AB, MATCH($A92, 'BMP Records'!$A:$A, 0)), 1, 0)</f>
        <v>#N/A</v>
      </c>
      <c r="BG92" s="44" t="e">
        <f>IF(AC92&lt;&gt;INDEX('BMP Records'!AC:AC, MATCH($A92, 'BMP Records'!$A:$A, 0)), 1, 0)</f>
        <v>#N/A</v>
      </c>
      <c r="BH92" s="62" t="e">
        <f>IF(AD92&lt;&gt;INDEX('BMP Records'!AD:AD, MATCH($A92, 'BMP Records'!$A:$A, 0)), 1, 0)</f>
        <v>#N/A</v>
      </c>
      <c r="BI92" s="44" t="e">
        <f>IF(AE92&lt;&gt;INDEX('BMP Records'!AE:AE, MATCH($A92, 'BMP Records'!$A:$A, 0)), 1, 0)</f>
        <v>#N/A</v>
      </c>
      <c r="BJ92" s="62" t="e">
        <f>SUM(Table124[[#This Row],[Comments]:[Comments32]])</f>
        <v>#N/A</v>
      </c>
    </row>
    <row r="93" spans="2:62" x14ac:dyDescent="0.55000000000000004">
      <c r="B93" s="16"/>
      <c r="C93" s="40"/>
      <c r="D93" s="39"/>
      <c r="G93" s="16"/>
      <c r="J93" s="15" t="s">
        <v>173</v>
      </c>
      <c r="S93" s="63"/>
      <c r="T93" s="87"/>
      <c r="U93" s="63"/>
      <c r="V93" s="43"/>
      <c r="W93" s="64"/>
      <c r="X93" s="87"/>
      <c r="Y93" s="63"/>
      <c r="Z93" s="64"/>
      <c r="AA93" s="65"/>
      <c r="AB93" s="63"/>
      <c r="AC93" s="63"/>
      <c r="AD93" s="63"/>
      <c r="AE93" s="88"/>
      <c r="AF93" s="44" t="e">
        <f>IF(B93&lt;&gt;INDEX('BMP Records'!B:B, MATCH($A93, 'BMP Records'!$A:$A, 0)), 1, 0)</f>
        <v>#N/A</v>
      </c>
      <c r="AG93" s="44" t="e">
        <f>IF(C93&lt;&gt;INDEX('BMP Records'!C:C, MATCH($A93, 'BMP Records'!$A:$A, 0)), 1, 0)</f>
        <v>#N/A</v>
      </c>
      <c r="AH93" s="44" t="e">
        <f>IF(D93&lt;&gt;INDEX('BMP Records'!D:D, MATCH($A93, 'BMP Records'!$A:$A, 0)), 1, 0)</f>
        <v>#N/A</v>
      </c>
      <c r="AI93" s="44" t="e">
        <f>IF(E93&lt;&gt;INDEX('BMP Records'!E:E, MATCH($A93, 'BMP Records'!$A:$A, 0)), 1, 0)</f>
        <v>#N/A</v>
      </c>
      <c r="AJ93" s="44" t="e">
        <f>IF(F93&lt;&gt;INDEX('BMP Records'!F:F, MATCH($A93, 'BMP Records'!$A:$A, 0)), 1, 0)</f>
        <v>#N/A</v>
      </c>
      <c r="AK93" s="44" t="e">
        <f>IF(G93&lt;&gt;INDEX('BMP Records'!G:G, MATCH($A93, 'BMP Records'!$A:$A, 0)), 1, 0)</f>
        <v>#N/A</v>
      </c>
      <c r="AL93" s="44" t="e">
        <f>IF(H93&lt;&gt;INDEX('BMP Records'!H:H, MATCH($A93, 'BMP Records'!$A:$A, 0)), 1, 0)</f>
        <v>#N/A</v>
      </c>
      <c r="AM93" s="44" t="e">
        <f>IF(I93&lt;&gt;INDEX('BMP Records'!I:I, MATCH($A93, 'BMP Records'!$A:$A, 0)), 1, 0)</f>
        <v>#N/A</v>
      </c>
      <c r="AN93" s="44" t="e">
        <f>IF(J93&lt;&gt;INDEX('BMP Records'!J:J, MATCH($A93, 'BMP Records'!$A:$A, 0)), 1, 0)</f>
        <v>#N/A</v>
      </c>
      <c r="AO93" s="44" t="e">
        <f>IF(K93&lt;&gt;INDEX('BMP Records'!K:K, MATCH($A93, 'BMP Records'!$A:$A, 0)), 1, 0)</f>
        <v>#N/A</v>
      </c>
      <c r="AP93" s="44" t="e">
        <f>IF(L93&lt;&gt;INDEX('BMP Records'!L:L, MATCH($A93, 'BMP Records'!$A:$A, 0)), 1, 0)</f>
        <v>#N/A</v>
      </c>
      <c r="AQ93" s="44" t="e">
        <f>IF(M93&lt;&gt;INDEX('BMP Records'!M:M, MATCH($A93, 'BMP Records'!$A:$A, 0)), 1, 0)</f>
        <v>#N/A</v>
      </c>
      <c r="AR93" s="44" t="e">
        <f>IF(N93&lt;&gt;INDEX('BMP Records'!N:N, MATCH($A93, 'BMP Records'!$A:$A, 0)), 1, 0)</f>
        <v>#N/A</v>
      </c>
      <c r="AS93" s="44" t="e">
        <f>IF(O93&lt;&gt;INDEX('BMP Records'!O:O, MATCH($A93, 'BMP Records'!$A:$A, 0)), 1, 0)</f>
        <v>#N/A</v>
      </c>
      <c r="AT93" s="44" t="e">
        <f>IF(P93&lt;&gt;INDEX('BMP Records'!P:P, MATCH($A93, 'BMP Records'!$A:$A, 0)), 1, 0)</f>
        <v>#N/A</v>
      </c>
      <c r="AU93" s="44" t="e">
        <f>IF(Q93&lt;&gt;INDEX('BMP Records'!Q:Q, MATCH($A93, 'BMP Records'!$A:$A, 0)), 1, 0)</f>
        <v>#N/A</v>
      </c>
      <c r="AV93" s="44" t="e">
        <f>IF(R93&lt;&gt;INDEX('BMP Records'!R:R, MATCH($A93, 'BMP Records'!$A:$A, 0)), 1, 0)</f>
        <v>#N/A</v>
      </c>
      <c r="AW93" s="44" t="e">
        <f>IF(S93&lt;&gt;INDEX('BMP Records'!S:S, MATCH($A93, 'BMP Records'!$A:$A, 0)), 1, 0)</f>
        <v>#N/A</v>
      </c>
      <c r="AX93" s="44" t="e">
        <f>IF(T93&lt;&gt;INDEX('BMP Records'!T:T, MATCH($A93, 'BMP Records'!$A:$A, 0)), 1, 0)</f>
        <v>#N/A</v>
      </c>
      <c r="AY93" s="44" t="e">
        <f>IF(U93&lt;&gt;INDEX('BMP Records'!U:U, MATCH($A93, 'BMP Records'!$A:$A, 0)), 1, 0)</f>
        <v>#N/A</v>
      </c>
      <c r="AZ93" s="44" t="e">
        <f>IF(V93&lt;&gt;INDEX('BMP Records'!V:V, MATCH($A93, 'BMP Records'!$A:$A, 0)), 1, 0)</f>
        <v>#N/A</v>
      </c>
      <c r="BA93" s="44" t="e">
        <f>IF(W93&lt;&gt;INDEX('BMP Records'!W:W, MATCH($A93, 'BMP Records'!$A:$A, 0)), 1, 0)</f>
        <v>#N/A</v>
      </c>
      <c r="BB93" s="44" t="e">
        <f>IF(X93&lt;&gt;INDEX('BMP Records'!X:X, MATCH($A93, 'BMP Records'!$A:$A, 0)), 1, 0)</f>
        <v>#N/A</v>
      </c>
      <c r="BC93" s="44" t="e">
        <f>IF(Y93&lt;&gt;INDEX('BMP Records'!Y:Y, MATCH($A93, 'BMP Records'!$A:$A, 0)), 1, 0)</f>
        <v>#N/A</v>
      </c>
      <c r="BD93" s="44" t="e">
        <f>IF(Z93&lt;&gt;INDEX('BMP Records'!Z:Z, MATCH($A93, 'BMP Records'!$A:$A, 0)), 1, 0)</f>
        <v>#N/A</v>
      </c>
      <c r="BE93" s="44" t="e">
        <f>IF(AA93&lt;&gt;INDEX('BMP Records'!AA:AA, MATCH($A93, 'BMP Records'!$A:$A, 0)), 1, 0)</f>
        <v>#N/A</v>
      </c>
      <c r="BF93" s="44" t="e">
        <f>IF(AB93&lt;&gt;INDEX('BMP Records'!AB:AB, MATCH($A93, 'BMP Records'!$A:$A, 0)), 1, 0)</f>
        <v>#N/A</v>
      </c>
      <c r="BG93" s="44" t="e">
        <f>IF(AC93&lt;&gt;INDEX('BMP Records'!AC:AC, MATCH($A93, 'BMP Records'!$A:$A, 0)), 1, 0)</f>
        <v>#N/A</v>
      </c>
      <c r="BH93" s="62" t="e">
        <f>IF(AD93&lt;&gt;INDEX('BMP Records'!AD:AD, MATCH($A93, 'BMP Records'!$A:$A, 0)), 1, 0)</f>
        <v>#N/A</v>
      </c>
      <c r="BI93" s="44" t="e">
        <f>IF(AE93&lt;&gt;INDEX('BMP Records'!AE:AE, MATCH($A93, 'BMP Records'!$A:$A, 0)), 1, 0)</f>
        <v>#N/A</v>
      </c>
      <c r="BJ93" s="62" t="e">
        <f>SUM(Table124[[#This Row],[Comments]:[Comments32]])</f>
        <v>#N/A</v>
      </c>
    </row>
    <row r="94" spans="2:62" x14ac:dyDescent="0.55000000000000004">
      <c r="B94" s="16"/>
      <c r="C94" s="40"/>
      <c r="D94" s="39"/>
      <c r="G94" s="16"/>
      <c r="J94" s="15" t="s">
        <v>173</v>
      </c>
      <c r="S94" s="63"/>
      <c r="T94" s="87"/>
      <c r="U94" s="63"/>
      <c r="V94" s="43"/>
      <c r="W94" s="64"/>
      <c r="X94" s="87"/>
      <c r="Y94" s="63"/>
      <c r="Z94" s="64"/>
      <c r="AA94" s="65"/>
      <c r="AB94" s="63"/>
      <c r="AC94" s="63"/>
      <c r="AD94" s="63"/>
      <c r="AE94" s="88"/>
      <c r="AF94" s="44" t="e">
        <f>IF(B94&lt;&gt;INDEX('BMP Records'!B:B, MATCH($A94, 'BMP Records'!$A:$A, 0)), 1, 0)</f>
        <v>#N/A</v>
      </c>
      <c r="AG94" s="44" t="e">
        <f>IF(C94&lt;&gt;INDEX('BMP Records'!C:C, MATCH($A94, 'BMP Records'!$A:$A, 0)), 1, 0)</f>
        <v>#N/A</v>
      </c>
      <c r="AH94" s="44" t="e">
        <f>IF(D94&lt;&gt;INDEX('BMP Records'!D:D, MATCH($A94, 'BMP Records'!$A:$A, 0)), 1, 0)</f>
        <v>#N/A</v>
      </c>
      <c r="AI94" s="44" t="e">
        <f>IF(E94&lt;&gt;INDEX('BMP Records'!E:E, MATCH($A94, 'BMP Records'!$A:$A, 0)), 1, 0)</f>
        <v>#N/A</v>
      </c>
      <c r="AJ94" s="44" t="e">
        <f>IF(F94&lt;&gt;INDEX('BMP Records'!F:F, MATCH($A94, 'BMP Records'!$A:$A, 0)), 1, 0)</f>
        <v>#N/A</v>
      </c>
      <c r="AK94" s="44" t="e">
        <f>IF(G94&lt;&gt;INDEX('BMP Records'!G:G, MATCH($A94, 'BMP Records'!$A:$A, 0)), 1, 0)</f>
        <v>#N/A</v>
      </c>
      <c r="AL94" s="44" t="e">
        <f>IF(H94&lt;&gt;INDEX('BMP Records'!H:H, MATCH($A94, 'BMP Records'!$A:$A, 0)), 1, 0)</f>
        <v>#N/A</v>
      </c>
      <c r="AM94" s="44" t="e">
        <f>IF(I94&lt;&gt;INDEX('BMP Records'!I:I, MATCH($A94, 'BMP Records'!$A:$A, 0)), 1, 0)</f>
        <v>#N/A</v>
      </c>
      <c r="AN94" s="44" t="e">
        <f>IF(J94&lt;&gt;INDEX('BMP Records'!J:J, MATCH($A94, 'BMP Records'!$A:$A, 0)), 1, 0)</f>
        <v>#N/A</v>
      </c>
      <c r="AO94" s="44" t="e">
        <f>IF(K94&lt;&gt;INDEX('BMP Records'!K:K, MATCH($A94, 'BMP Records'!$A:$A, 0)), 1, 0)</f>
        <v>#N/A</v>
      </c>
      <c r="AP94" s="44" t="e">
        <f>IF(L94&lt;&gt;INDEX('BMP Records'!L:L, MATCH($A94, 'BMP Records'!$A:$A, 0)), 1, 0)</f>
        <v>#N/A</v>
      </c>
      <c r="AQ94" s="44" t="e">
        <f>IF(M94&lt;&gt;INDEX('BMP Records'!M:M, MATCH($A94, 'BMP Records'!$A:$A, 0)), 1, 0)</f>
        <v>#N/A</v>
      </c>
      <c r="AR94" s="44" t="e">
        <f>IF(N94&lt;&gt;INDEX('BMP Records'!N:N, MATCH($A94, 'BMP Records'!$A:$A, 0)), 1, 0)</f>
        <v>#N/A</v>
      </c>
      <c r="AS94" s="44" t="e">
        <f>IF(O94&lt;&gt;INDEX('BMP Records'!O:O, MATCH($A94, 'BMP Records'!$A:$A, 0)), 1, 0)</f>
        <v>#N/A</v>
      </c>
      <c r="AT94" s="44" t="e">
        <f>IF(P94&lt;&gt;INDEX('BMP Records'!P:P, MATCH($A94, 'BMP Records'!$A:$A, 0)), 1, 0)</f>
        <v>#N/A</v>
      </c>
      <c r="AU94" s="44" t="e">
        <f>IF(Q94&lt;&gt;INDEX('BMP Records'!Q:Q, MATCH($A94, 'BMP Records'!$A:$A, 0)), 1, 0)</f>
        <v>#N/A</v>
      </c>
      <c r="AV94" s="44" t="e">
        <f>IF(R94&lt;&gt;INDEX('BMP Records'!R:R, MATCH($A94, 'BMP Records'!$A:$A, 0)), 1, 0)</f>
        <v>#N/A</v>
      </c>
      <c r="AW94" s="44" t="e">
        <f>IF(S94&lt;&gt;INDEX('BMP Records'!S:S, MATCH($A94, 'BMP Records'!$A:$A, 0)), 1, 0)</f>
        <v>#N/A</v>
      </c>
      <c r="AX94" s="44" t="e">
        <f>IF(T94&lt;&gt;INDEX('BMP Records'!T:T, MATCH($A94, 'BMP Records'!$A:$A, 0)), 1, 0)</f>
        <v>#N/A</v>
      </c>
      <c r="AY94" s="44" t="e">
        <f>IF(U94&lt;&gt;INDEX('BMP Records'!U:U, MATCH($A94, 'BMP Records'!$A:$A, 0)), 1, 0)</f>
        <v>#N/A</v>
      </c>
      <c r="AZ94" s="44" t="e">
        <f>IF(V94&lt;&gt;INDEX('BMP Records'!V:V, MATCH($A94, 'BMP Records'!$A:$A, 0)), 1, 0)</f>
        <v>#N/A</v>
      </c>
      <c r="BA94" s="44" t="e">
        <f>IF(W94&lt;&gt;INDEX('BMP Records'!W:W, MATCH($A94, 'BMP Records'!$A:$A, 0)), 1, 0)</f>
        <v>#N/A</v>
      </c>
      <c r="BB94" s="44" t="e">
        <f>IF(X94&lt;&gt;INDEX('BMP Records'!X:X, MATCH($A94, 'BMP Records'!$A:$A, 0)), 1, 0)</f>
        <v>#N/A</v>
      </c>
      <c r="BC94" s="44" t="e">
        <f>IF(Y94&lt;&gt;INDEX('BMP Records'!Y:Y, MATCH($A94, 'BMP Records'!$A:$A, 0)), 1, 0)</f>
        <v>#N/A</v>
      </c>
      <c r="BD94" s="44" t="e">
        <f>IF(Z94&lt;&gt;INDEX('BMP Records'!Z:Z, MATCH($A94, 'BMP Records'!$A:$A, 0)), 1, 0)</f>
        <v>#N/A</v>
      </c>
      <c r="BE94" s="44" t="e">
        <f>IF(AA94&lt;&gt;INDEX('BMP Records'!AA:AA, MATCH($A94, 'BMP Records'!$A:$A, 0)), 1, 0)</f>
        <v>#N/A</v>
      </c>
      <c r="BF94" s="44" t="e">
        <f>IF(AB94&lt;&gt;INDEX('BMP Records'!AB:AB, MATCH($A94, 'BMP Records'!$A:$A, 0)), 1, 0)</f>
        <v>#N/A</v>
      </c>
      <c r="BG94" s="44" t="e">
        <f>IF(AC94&lt;&gt;INDEX('BMP Records'!AC:AC, MATCH($A94, 'BMP Records'!$A:$A, 0)), 1, 0)</f>
        <v>#N/A</v>
      </c>
      <c r="BH94" s="62" t="e">
        <f>IF(AD94&lt;&gt;INDEX('BMP Records'!AD:AD, MATCH($A94, 'BMP Records'!$A:$A, 0)), 1, 0)</f>
        <v>#N/A</v>
      </c>
      <c r="BI94" s="44" t="e">
        <f>IF(AE94&lt;&gt;INDEX('BMP Records'!AE:AE, MATCH($A94, 'BMP Records'!$A:$A, 0)), 1, 0)</f>
        <v>#N/A</v>
      </c>
      <c r="BJ94" s="62" t="e">
        <f>SUM(Table124[[#This Row],[Comments]:[Comments32]])</f>
        <v>#N/A</v>
      </c>
    </row>
    <row r="95" spans="2:62" x14ac:dyDescent="0.55000000000000004">
      <c r="B95" s="16"/>
      <c r="C95" s="40"/>
      <c r="D95" s="39"/>
      <c r="G95" s="16"/>
      <c r="J95" s="15" t="s">
        <v>173</v>
      </c>
      <c r="S95" s="63"/>
      <c r="T95" s="87"/>
      <c r="U95" s="63"/>
      <c r="V95" s="43"/>
      <c r="W95" s="64"/>
      <c r="X95" s="87"/>
      <c r="Y95" s="63"/>
      <c r="Z95" s="64"/>
      <c r="AA95" s="65"/>
      <c r="AB95" s="63"/>
      <c r="AC95" s="63"/>
      <c r="AD95" s="63"/>
      <c r="AE95" s="88"/>
      <c r="AF95" s="44" t="e">
        <f>IF(B95&lt;&gt;INDEX('BMP Records'!B:B, MATCH($A95, 'BMP Records'!$A:$A, 0)), 1, 0)</f>
        <v>#N/A</v>
      </c>
      <c r="AG95" s="44" t="e">
        <f>IF(C95&lt;&gt;INDEX('BMP Records'!C:C, MATCH($A95, 'BMP Records'!$A:$A, 0)), 1, 0)</f>
        <v>#N/A</v>
      </c>
      <c r="AH95" s="44" t="e">
        <f>IF(D95&lt;&gt;INDEX('BMP Records'!D:D, MATCH($A95, 'BMP Records'!$A:$A, 0)), 1, 0)</f>
        <v>#N/A</v>
      </c>
      <c r="AI95" s="44" t="e">
        <f>IF(E95&lt;&gt;INDEX('BMP Records'!E:E, MATCH($A95, 'BMP Records'!$A:$A, 0)), 1, 0)</f>
        <v>#N/A</v>
      </c>
      <c r="AJ95" s="44" t="e">
        <f>IF(F95&lt;&gt;INDEX('BMP Records'!F:F, MATCH($A95, 'BMP Records'!$A:$A, 0)), 1, 0)</f>
        <v>#N/A</v>
      </c>
      <c r="AK95" s="44" t="e">
        <f>IF(G95&lt;&gt;INDEX('BMP Records'!G:G, MATCH($A95, 'BMP Records'!$A:$A, 0)), 1, 0)</f>
        <v>#N/A</v>
      </c>
      <c r="AL95" s="44" t="e">
        <f>IF(H95&lt;&gt;INDEX('BMP Records'!H:H, MATCH($A95, 'BMP Records'!$A:$A, 0)), 1, 0)</f>
        <v>#N/A</v>
      </c>
      <c r="AM95" s="44" t="e">
        <f>IF(I95&lt;&gt;INDEX('BMP Records'!I:I, MATCH($A95, 'BMP Records'!$A:$A, 0)), 1, 0)</f>
        <v>#N/A</v>
      </c>
      <c r="AN95" s="44" t="e">
        <f>IF(J95&lt;&gt;INDEX('BMP Records'!J:J, MATCH($A95, 'BMP Records'!$A:$A, 0)), 1, 0)</f>
        <v>#N/A</v>
      </c>
      <c r="AO95" s="44" t="e">
        <f>IF(K95&lt;&gt;INDEX('BMP Records'!K:K, MATCH($A95, 'BMP Records'!$A:$A, 0)), 1, 0)</f>
        <v>#N/A</v>
      </c>
      <c r="AP95" s="44" t="e">
        <f>IF(L95&lt;&gt;INDEX('BMP Records'!L:L, MATCH($A95, 'BMP Records'!$A:$A, 0)), 1, 0)</f>
        <v>#N/A</v>
      </c>
      <c r="AQ95" s="44" t="e">
        <f>IF(M95&lt;&gt;INDEX('BMP Records'!M:M, MATCH($A95, 'BMP Records'!$A:$A, 0)), 1, 0)</f>
        <v>#N/A</v>
      </c>
      <c r="AR95" s="44" t="e">
        <f>IF(N95&lt;&gt;INDEX('BMP Records'!N:N, MATCH($A95, 'BMP Records'!$A:$A, 0)), 1, 0)</f>
        <v>#N/A</v>
      </c>
      <c r="AS95" s="44" t="e">
        <f>IF(O95&lt;&gt;INDEX('BMP Records'!O:O, MATCH($A95, 'BMP Records'!$A:$A, 0)), 1, 0)</f>
        <v>#N/A</v>
      </c>
      <c r="AT95" s="44" t="e">
        <f>IF(P95&lt;&gt;INDEX('BMP Records'!P:P, MATCH($A95, 'BMP Records'!$A:$A, 0)), 1, 0)</f>
        <v>#N/A</v>
      </c>
      <c r="AU95" s="44" t="e">
        <f>IF(Q95&lt;&gt;INDEX('BMP Records'!Q:Q, MATCH($A95, 'BMP Records'!$A:$A, 0)), 1, 0)</f>
        <v>#N/A</v>
      </c>
      <c r="AV95" s="44" t="e">
        <f>IF(R95&lt;&gt;INDEX('BMP Records'!R:R, MATCH($A95, 'BMP Records'!$A:$A, 0)), 1, 0)</f>
        <v>#N/A</v>
      </c>
      <c r="AW95" s="44" t="e">
        <f>IF(S95&lt;&gt;INDEX('BMP Records'!S:S, MATCH($A95, 'BMP Records'!$A:$A, 0)), 1, 0)</f>
        <v>#N/A</v>
      </c>
      <c r="AX95" s="44" t="e">
        <f>IF(T95&lt;&gt;INDEX('BMP Records'!T:T, MATCH($A95, 'BMP Records'!$A:$A, 0)), 1, 0)</f>
        <v>#N/A</v>
      </c>
      <c r="AY95" s="44" t="e">
        <f>IF(U95&lt;&gt;INDEX('BMP Records'!U:U, MATCH($A95, 'BMP Records'!$A:$A, 0)), 1, 0)</f>
        <v>#N/A</v>
      </c>
      <c r="AZ95" s="44" t="e">
        <f>IF(V95&lt;&gt;INDEX('BMP Records'!V:V, MATCH($A95, 'BMP Records'!$A:$A, 0)), 1, 0)</f>
        <v>#N/A</v>
      </c>
      <c r="BA95" s="44" t="e">
        <f>IF(W95&lt;&gt;INDEX('BMP Records'!W:W, MATCH($A95, 'BMP Records'!$A:$A, 0)), 1, 0)</f>
        <v>#N/A</v>
      </c>
      <c r="BB95" s="44" t="e">
        <f>IF(X95&lt;&gt;INDEX('BMP Records'!X:X, MATCH($A95, 'BMP Records'!$A:$A, 0)), 1, 0)</f>
        <v>#N/A</v>
      </c>
      <c r="BC95" s="44" t="e">
        <f>IF(Y95&lt;&gt;INDEX('BMP Records'!Y:Y, MATCH($A95, 'BMP Records'!$A:$A, 0)), 1, 0)</f>
        <v>#N/A</v>
      </c>
      <c r="BD95" s="44" t="e">
        <f>IF(Z95&lt;&gt;INDEX('BMP Records'!Z:Z, MATCH($A95, 'BMP Records'!$A:$A, 0)), 1, 0)</f>
        <v>#N/A</v>
      </c>
      <c r="BE95" s="44" t="e">
        <f>IF(AA95&lt;&gt;INDEX('BMP Records'!AA:AA, MATCH($A95, 'BMP Records'!$A:$A, 0)), 1, 0)</f>
        <v>#N/A</v>
      </c>
      <c r="BF95" s="44" t="e">
        <f>IF(AB95&lt;&gt;INDEX('BMP Records'!AB:AB, MATCH($A95, 'BMP Records'!$A:$A, 0)), 1, 0)</f>
        <v>#N/A</v>
      </c>
      <c r="BG95" s="44" t="e">
        <f>IF(AC95&lt;&gt;INDEX('BMP Records'!AC:AC, MATCH($A95, 'BMP Records'!$A:$A, 0)), 1, 0)</f>
        <v>#N/A</v>
      </c>
      <c r="BH95" s="62" t="e">
        <f>IF(AD95&lt;&gt;INDEX('BMP Records'!AD:AD, MATCH($A95, 'BMP Records'!$A:$A, 0)), 1, 0)</f>
        <v>#N/A</v>
      </c>
      <c r="BI95" s="44" t="e">
        <f>IF(AE95&lt;&gt;INDEX('BMP Records'!AE:AE, MATCH($A95, 'BMP Records'!$A:$A, 0)), 1, 0)</f>
        <v>#N/A</v>
      </c>
      <c r="BJ95" s="62" t="e">
        <f>SUM(Table124[[#This Row],[Comments]:[Comments32]])</f>
        <v>#N/A</v>
      </c>
    </row>
    <row r="96" spans="2:62" x14ac:dyDescent="0.55000000000000004">
      <c r="B96" s="16"/>
      <c r="C96" s="40"/>
      <c r="D96" s="39"/>
      <c r="G96" s="16"/>
      <c r="J96" s="15" t="s">
        <v>173</v>
      </c>
      <c r="S96" s="63"/>
      <c r="T96" s="87"/>
      <c r="U96" s="63"/>
      <c r="V96" s="43"/>
      <c r="W96" s="64"/>
      <c r="X96" s="87"/>
      <c r="Y96" s="63"/>
      <c r="Z96" s="64"/>
      <c r="AA96" s="65"/>
      <c r="AB96" s="63"/>
      <c r="AC96" s="63"/>
      <c r="AD96" s="63"/>
      <c r="AE96" s="88"/>
      <c r="AF96" s="44" t="e">
        <f>IF(B96&lt;&gt;INDEX('BMP Records'!B:B, MATCH($A96, 'BMP Records'!$A:$A, 0)), 1, 0)</f>
        <v>#N/A</v>
      </c>
      <c r="AG96" s="44" t="e">
        <f>IF(C96&lt;&gt;INDEX('BMP Records'!C:C, MATCH($A96, 'BMP Records'!$A:$A, 0)), 1, 0)</f>
        <v>#N/A</v>
      </c>
      <c r="AH96" s="44" t="e">
        <f>IF(D96&lt;&gt;INDEX('BMP Records'!D:D, MATCH($A96, 'BMP Records'!$A:$A, 0)), 1, 0)</f>
        <v>#N/A</v>
      </c>
      <c r="AI96" s="44" t="e">
        <f>IF(E96&lt;&gt;INDEX('BMP Records'!E:E, MATCH($A96, 'BMP Records'!$A:$A, 0)), 1, 0)</f>
        <v>#N/A</v>
      </c>
      <c r="AJ96" s="44" t="e">
        <f>IF(F96&lt;&gt;INDEX('BMP Records'!F:F, MATCH($A96, 'BMP Records'!$A:$A, 0)), 1, 0)</f>
        <v>#N/A</v>
      </c>
      <c r="AK96" s="44" t="e">
        <f>IF(G96&lt;&gt;INDEX('BMP Records'!G:G, MATCH($A96, 'BMP Records'!$A:$A, 0)), 1, 0)</f>
        <v>#N/A</v>
      </c>
      <c r="AL96" s="44" t="e">
        <f>IF(H96&lt;&gt;INDEX('BMP Records'!H:H, MATCH($A96, 'BMP Records'!$A:$A, 0)), 1, 0)</f>
        <v>#N/A</v>
      </c>
      <c r="AM96" s="44" t="e">
        <f>IF(I96&lt;&gt;INDEX('BMP Records'!I:I, MATCH($A96, 'BMP Records'!$A:$A, 0)), 1, 0)</f>
        <v>#N/A</v>
      </c>
      <c r="AN96" s="44" t="e">
        <f>IF(J96&lt;&gt;INDEX('BMP Records'!J:J, MATCH($A96, 'BMP Records'!$A:$A, 0)), 1, 0)</f>
        <v>#N/A</v>
      </c>
      <c r="AO96" s="44" t="e">
        <f>IF(K96&lt;&gt;INDEX('BMP Records'!K:K, MATCH($A96, 'BMP Records'!$A:$A, 0)), 1, 0)</f>
        <v>#N/A</v>
      </c>
      <c r="AP96" s="44" t="e">
        <f>IF(L96&lt;&gt;INDEX('BMP Records'!L:L, MATCH($A96, 'BMP Records'!$A:$A, 0)), 1, 0)</f>
        <v>#N/A</v>
      </c>
      <c r="AQ96" s="44" t="e">
        <f>IF(M96&lt;&gt;INDEX('BMP Records'!M:M, MATCH($A96, 'BMP Records'!$A:$A, 0)), 1, 0)</f>
        <v>#N/A</v>
      </c>
      <c r="AR96" s="44" t="e">
        <f>IF(N96&lt;&gt;INDEX('BMP Records'!N:N, MATCH($A96, 'BMP Records'!$A:$A, 0)), 1, 0)</f>
        <v>#N/A</v>
      </c>
      <c r="AS96" s="44" t="e">
        <f>IF(O96&lt;&gt;INDEX('BMP Records'!O:O, MATCH($A96, 'BMP Records'!$A:$A, 0)), 1, 0)</f>
        <v>#N/A</v>
      </c>
      <c r="AT96" s="44" t="e">
        <f>IF(P96&lt;&gt;INDEX('BMP Records'!P:P, MATCH($A96, 'BMP Records'!$A:$A, 0)), 1, 0)</f>
        <v>#N/A</v>
      </c>
      <c r="AU96" s="44" t="e">
        <f>IF(Q96&lt;&gt;INDEX('BMP Records'!Q:Q, MATCH($A96, 'BMP Records'!$A:$A, 0)), 1, 0)</f>
        <v>#N/A</v>
      </c>
      <c r="AV96" s="44" t="e">
        <f>IF(R96&lt;&gt;INDEX('BMP Records'!R:R, MATCH($A96, 'BMP Records'!$A:$A, 0)), 1, 0)</f>
        <v>#N/A</v>
      </c>
      <c r="AW96" s="44" t="e">
        <f>IF(S96&lt;&gt;INDEX('BMP Records'!S:S, MATCH($A96, 'BMP Records'!$A:$A, 0)), 1, 0)</f>
        <v>#N/A</v>
      </c>
      <c r="AX96" s="44" t="e">
        <f>IF(T96&lt;&gt;INDEX('BMP Records'!T:T, MATCH($A96, 'BMP Records'!$A:$A, 0)), 1, 0)</f>
        <v>#N/A</v>
      </c>
      <c r="AY96" s="44" t="e">
        <f>IF(U96&lt;&gt;INDEX('BMP Records'!U:U, MATCH($A96, 'BMP Records'!$A:$A, 0)), 1, 0)</f>
        <v>#N/A</v>
      </c>
      <c r="AZ96" s="44" t="e">
        <f>IF(V96&lt;&gt;INDEX('BMP Records'!V:V, MATCH($A96, 'BMP Records'!$A:$A, 0)), 1, 0)</f>
        <v>#N/A</v>
      </c>
      <c r="BA96" s="44" t="e">
        <f>IF(W96&lt;&gt;INDEX('BMP Records'!W:W, MATCH($A96, 'BMP Records'!$A:$A, 0)), 1, 0)</f>
        <v>#N/A</v>
      </c>
      <c r="BB96" s="44" t="e">
        <f>IF(X96&lt;&gt;INDEX('BMP Records'!X:X, MATCH($A96, 'BMP Records'!$A:$A, 0)), 1, 0)</f>
        <v>#N/A</v>
      </c>
      <c r="BC96" s="44" t="e">
        <f>IF(Y96&lt;&gt;INDEX('BMP Records'!Y:Y, MATCH($A96, 'BMP Records'!$A:$A, 0)), 1, 0)</f>
        <v>#N/A</v>
      </c>
      <c r="BD96" s="44" t="e">
        <f>IF(Z96&lt;&gt;INDEX('BMP Records'!Z:Z, MATCH($A96, 'BMP Records'!$A:$A, 0)), 1, 0)</f>
        <v>#N/A</v>
      </c>
      <c r="BE96" s="44" t="e">
        <f>IF(AA96&lt;&gt;INDEX('BMP Records'!AA:AA, MATCH($A96, 'BMP Records'!$A:$A, 0)), 1, 0)</f>
        <v>#N/A</v>
      </c>
      <c r="BF96" s="44" t="e">
        <f>IF(AB96&lt;&gt;INDEX('BMP Records'!AB:AB, MATCH($A96, 'BMP Records'!$A:$A, 0)), 1, 0)</f>
        <v>#N/A</v>
      </c>
      <c r="BG96" s="44" t="e">
        <f>IF(AC96&lt;&gt;INDEX('BMP Records'!AC:AC, MATCH($A96, 'BMP Records'!$A:$A, 0)), 1, 0)</f>
        <v>#N/A</v>
      </c>
      <c r="BH96" s="62" t="e">
        <f>IF(AD96&lt;&gt;INDEX('BMP Records'!AD:AD, MATCH($A96, 'BMP Records'!$A:$A, 0)), 1, 0)</f>
        <v>#N/A</v>
      </c>
      <c r="BI96" s="44" t="e">
        <f>IF(AE96&lt;&gt;INDEX('BMP Records'!AE:AE, MATCH($A96, 'BMP Records'!$A:$A, 0)), 1, 0)</f>
        <v>#N/A</v>
      </c>
      <c r="BJ96" s="62" t="e">
        <f>SUM(Table124[[#This Row],[Comments]:[Comments32]])</f>
        <v>#N/A</v>
      </c>
    </row>
    <row r="97" spans="22:22" x14ac:dyDescent="0.55000000000000004">
      <c r="V97" s="43"/>
    </row>
    <row r="98" spans="22:22" x14ac:dyDescent="0.55000000000000004">
      <c r="V98" s="43"/>
    </row>
    <row r="99" spans="22:22" x14ac:dyDescent="0.55000000000000004">
      <c r="V99" s="43"/>
    </row>
    <row r="100" spans="22:22" x14ac:dyDescent="0.55000000000000004">
      <c r="V100" s="43"/>
    </row>
    <row r="101" spans="22:22" x14ac:dyDescent="0.55000000000000004">
      <c r="V101" s="43"/>
    </row>
    <row r="102" spans="22:22" x14ac:dyDescent="0.55000000000000004">
      <c r="V102" s="43"/>
    </row>
    <row r="103" spans="22:22" x14ac:dyDescent="0.55000000000000004">
      <c r="V103" s="43"/>
    </row>
    <row r="104" spans="22:22" x14ac:dyDescent="0.55000000000000004">
      <c r="V104" s="43"/>
    </row>
    <row r="105" spans="22:22" x14ac:dyDescent="0.55000000000000004">
      <c r="V105" s="43"/>
    </row>
    <row r="106" spans="22:22" x14ac:dyDescent="0.55000000000000004">
      <c r="V106" s="43"/>
    </row>
    <row r="107" spans="22:22" x14ac:dyDescent="0.55000000000000004">
      <c r="V107" s="43"/>
    </row>
    <row r="108" spans="22:22" x14ac:dyDescent="0.55000000000000004">
      <c r="V108" s="43"/>
    </row>
    <row r="109" spans="22:22" x14ac:dyDescent="0.55000000000000004">
      <c r="V109" s="43"/>
    </row>
    <row r="110" spans="22:22" x14ac:dyDescent="0.55000000000000004">
      <c r="V110" s="43"/>
    </row>
    <row r="111" spans="22:22" x14ac:dyDescent="0.55000000000000004">
      <c r="V111" s="43"/>
    </row>
    <row r="112" spans="22:22" x14ac:dyDescent="0.55000000000000004">
      <c r="V112" s="43"/>
    </row>
    <row r="113" spans="22:22" x14ac:dyDescent="0.55000000000000004">
      <c r="V113" s="43"/>
    </row>
    <row r="114" spans="22:22" x14ac:dyDescent="0.55000000000000004">
      <c r="V114" s="43"/>
    </row>
    <row r="115" spans="22:22" x14ac:dyDescent="0.55000000000000004">
      <c r="V115" s="43"/>
    </row>
    <row r="116" spans="22:22" x14ac:dyDescent="0.55000000000000004">
      <c r="V116" s="43"/>
    </row>
    <row r="117" spans="22:22" x14ac:dyDescent="0.55000000000000004">
      <c r="V117" s="43"/>
    </row>
    <row r="118" spans="22:22" x14ac:dyDescent="0.55000000000000004">
      <c r="V118" s="43"/>
    </row>
    <row r="119" spans="22:22" x14ac:dyDescent="0.55000000000000004">
      <c r="V119" s="43"/>
    </row>
    <row r="120" spans="22:22" x14ac:dyDescent="0.55000000000000004">
      <c r="V120" s="43"/>
    </row>
    <row r="121" spans="22:22" x14ac:dyDescent="0.55000000000000004">
      <c r="V121" s="43"/>
    </row>
    <row r="122" spans="22:22" x14ac:dyDescent="0.55000000000000004">
      <c r="V122" s="43"/>
    </row>
    <row r="123" spans="22:22" x14ac:dyDescent="0.55000000000000004">
      <c r="V123" s="43"/>
    </row>
    <row r="124" spans="22:22" x14ac:dyDescent="0.55000000000000004">
      <c r="V124" s="43"/>
    </row>
    <row r="125" spans="22:22" x14ac:dyDescent="0.55000000000000004">
      <c r="V125" s="43"/>
    </row>
    <row r="126" spans="22:22" x14ac:dyDescent="0.55000000000000004">
      <c r="V126" s="43"/>
    </row>
    <row r="127" spans="22:22" x14ac:dyDescent="0.55000000000000004">
      <c r="V127" s="43"/>
    </row>
    <row r="128" spans="22:22" x14ac:dyDescent="0.55000000000000004">
      <c r="V128" s="43"/>
    </row>
    <row r="129" spans="22:22" x14ac:dyDescent="0.55000000000000004">
      <c r="V129" s="43"/>
    </row>
    <row r="130" spans="22:22" x14ac:dyDescent="0.55000000000000004">
      <c r="V130" s="43"/>
    </row>
    <row r="131" spans="22:22" x14ac:dyDescent="0.55000000000000004">
      <c r="V131" s="43"/>
    </row>
    <row r="132" spans="22:22" x14ac:dyDescent="0.55000000000000004">
      <c r="V132" s="43"/>
    </row>
    <row r="133" spans="22:22" x14ac:dyDescent="0.55000000000000004">
      <c r="V133" s="43"/>
    </row>
    <row r="134" spans="22:22" x14ac:dyDescent="0.55000000000000004">
      <c r="V134" s="43"/>
    </row>
    <row r="135" spans="22:22" x14ac:dyDescent="0.55000000000000004">
      <c r="V135" s="43"/>
    </row>
    <row r="136" spans="22:22" x14ac:dyDescent="0.55000000000000004">
      <c r="V136" s="43"/>
    </row>
    <row r="137" spans="22:22" x14ac:dyDescent="0.55000000000000004">
      <c r="V137" s="43"/>
    </row>
    <row r="138" spans="22:22" x14ac:dyDescent="0.55000000000000004">
      <c r="V138" s="43"/>
    </row>
    <row r="139" spans="22:22" x14ac:dyDescent="0.55000000000000004">
      <c r="V139" s="43"/>
    </row>
    <row r="140" spans="22:22" x14ac:dyDescent="0.55000000000000004">
      <c r="V140" s="43"/>
    </row>
    <row r="141" spans="22:22" x14ac:dyDescent="0.55000000000000004">
      <c r="V141" s="43"/>
    </row>
    <row r="142" spans="22:22" x14ac:dyDescent="0.55000000000000004">
      <c r="V142" s="43"/>
    </row>
    <row r="143" spans="22:22" x14ac:dyDescent="0.55000000000000004">
      <c r="V143" s="43"/>
    </row>
    <row r="144" spans="22:22" x14ac:dyDescent="0.55000000000000004">
      <c r="V144" s="43"/>
    </row>
    <row r="145" spans="22:22" x14ac:dyDescent="0.55000000000000004">
      <c r="V145" s="43"/>
    </row>
    <row r="146" spans="22:22" x14ac:dyDescent="0.55000000000000004">
      <c r="V146" s="43"/>
    </row>
    <row r="147" spans="22:22" x14ac:dyDescent="0.55000000000000004">
      <c r="V147" s="43"/>
    </row>
    <row r="148" spans="22:22" x14ac:dyDescent="0.55000000000000004">
      <c r="V148" s="43"/>
    </row>
    <row r="149" spans="22:22" x14ac:dyDescent="0.55000000000000004">
      <c r="V149" s="43"/>
    </row>
    <row r="150" spans="22:22" x14ac:dyDescent="0.55000000000000004">
      <c r="V150" s="43"/>
    </row>
    <row r="151" spans="22:22" x14ac:dyDescent="0.55000000000000004">
      <c r="V151" s="43"/>
    </row>
    <row r="152" spans="22:22" x14ac:dyDescent="0.55000000000000004">
      <c r="V152" s="43"/>
    </row>
    <row r="153" spans="22:22" x14ac:dyDescent="0.55000000000000004">
      <c r="V153" s="43"/>
    </row>
    <row r="154" spans="22:22" x14ac:dyDescent="0.55000000000000004">
      <c r="V154" s="43"/>
    </row>
    <row r="155" spans="22:22" x14ac:dyDescent="0.55000000000000004">
      <c r="V155" s="43"/>
    </row>
    <row r="156" spans="22:22" x14ac:dyDescent="0.55000000000000004">
      <c r="V156" s="43"/>
    </row>
    <row r="157" spans="22:22" x14ac:dyDescent="0.55000000000000004">
      <c r="V157" s="43"/>
    </row>
    <row r="158" spans="22:22" x14ac:dyDescent="0.55000000000000004">
      <c r="V158" s="43"/>
    </row>
    <row r="159" spans="22:22" x14ac:dyDescent="0.55000000000000004">
      <c r="V159" s="43"/>
    </row>
    <row r="160" spans="22:22" x14ac:dyDescent="0.55000000000000004">
      <c r="V160" s="43"/>
    </row>
    <row r="161" spans="22:22" x14ac:dyDescent="0.55000000000000004">
      <c r="V161" s="43"/>
    </row>
    <row r="162" spans="22:22" x14ac:dyDescent="0.55000000000000004">
      <c r="V162" s="43"/>
    </row>
    <row r="163" spans="22:22" x14ac:dyDescent="0.55000000000000004">
      <c r="V163" s="43"/>
    </row>
    <row r="164" spans="22:22" x14ac:dyDescent="0.55000000000000004">
      <c r="V164" s="43"/>
    </row>
    <row r="165" spans="22:22" x14ac:dyDescent="0.55000000000000004">
      <c r="V165" s="43"/>
    </row>
    <row r="166" spans="22:22" x14ac:dyDescent="0.55000000000000004">
      <c r="V166" s="43"/>
    </row>
    <row r="167" spans="22:22" x14ac:dyDescent="0.55000000000000004">
      <c r="V167" s="43"/>
    </row>
    <row r="168" spans="22:22" x14ac:dyDescent="0.55000000000000004">
      <c r="V168" s="43"/>
    </row>
    <row r="169" spans="22:22" x14ac:dyDescent="0.55000000000000004">
      <c r="V169" s="43"/>
    </row>
    <row r="170" spans="22:22" x14ac:dyDescent="0.55000000000000004">
      <c r="V170" s="43"/>
    </row>
    <row r="171" spans="22:22" x14ac:dyDescent="0.55000000000000004">
      <c r="V171" s="43"/>
    </row>
    <row r="172" spans="22:22" x14ac:dyDescent="0.55000000000000004">
      <c r="V172" s="43"/>
    </row>
    <row r="173" spans="22:22" x14ac:dyDescent="0.55000000000000004">
      <c r="V173" s="43"/>
    </row>
    <row r="174" spans="22:22" x14ac:dyDescent="0.55000000000000004">
      <c r="V174" s="43"/>
    </row>
    <row r="175" spans="22:22" x14ac:dyDescent="0.55000000000000004">
      <c r="V175" s="43"/>
    </row>
    <row r="176" spans="22:22" x14ac:dyDescent="0.55000000000000004">
      <c r="V176" s="43"/>
    </row>
    <row r="177" spans="22:22" x14ac:dyDescent="0.55000000000000004">
      <c r="V177" s="43"/>
    </row>
    <row r="178" spans="22:22" x14ac:dyDescent="0.55000000000000004">
      <c r="V178" s="43"/>
    </row>
    <row r="179" spans="22:22" x14ac:dyDescent="0.55000000000000004">
      <c r="V179" s="43"/>
    </row>
    <row r="180" spans="22:22" x14ac:dyDescent="0.55000000000000004">
      <c r="V180" s="43"/>
    </row>
    <row r="181" spans="22:22" x14ac:dyDescent="0.55000000000000004">
      <c r="V181" s="43"/>
    </row>
    <row r="182" spans="22:22" x14ac:dyDescent="0.55000000000000004">
      <c r="V182" s="43"/>
    </row>
    <row r="183" spans="22:22" x14ac:dyDescent="0.55000000000000004">
      <c r="V183" s="43"/>
    </row>
    <row r="184" spans="22:22" x14ac:dyDescent="0.55000000000000004">
      <c r="V184" s="43"/>
    </row>
    <row r="185" spans="22:22" x14ac:dyDescent="0.55000000000000004">
      <c r="V185" s="43"/>
    </row>
    <row r="186" spans="22:22" x14ac:dyDescent="0.55000000000000004">
      <c r="V186" s="43"/>
    </row>
    <row r="187" spans="22:22" x14ac:dyDescent="0.55000000000000004">
      <c r="V187" s="43"/>
    </row>
    <row r="188" spans="22:22" x14ac:dyDescent="0.55000000000000004">
      <c r="V188" s="43"/>
    </row>
    <row r="189" spans="22:22" x14ac:dyDescent="0.55000000000000004">
      <c r="V189" s="43"/>
    </row>
    <row r="190" spans="22:22" x14ac:dyDescent="0.55000000000000004">
      <c r="V190" s="43"/>
    </row>
    <row r="191" spans="22:22" x14ac:dyDescent="0.55000000000000004">
      <c r="V191" s="43"/>
    </row>
    <row r="192" spans="22:22" x14ac:dyDescent="0.55000000000000004">
      <c r="V192" s="43"/>
    </row>
    <row r="193" spans="22:22" x14ac:dyDescent="0.55000000000000004">
      <c r="V193" s="43"/>
    </row>
    <row r="194" spans="22:22" x14ac:dyDescent="0.55000000000000004">
      <c r="V194" s="43"/>
    </row>
    <row r="195" spans="22:22" x14ac:dyDescent="0.55000000000000004">
      <c r="V195" s="43"/>
    </row>
    <row r="196" spans="22:22" x14ac:dyDescent="0.55000000000000004">
      <c r="V196" s="43"/>
    </row>
    <row r="197" spans="22:22" x14ac:dyDescent="0.55000000000000004">
      <c r="V197" s="43"/>
    </row>
    <row r="198" spans="22:22" x14ac:dyDescent="0.55000000000000004">
      <c r="V198" s="43"/>
    </row>
    <row r="199" spans="22:22" x14ac:dyDescent="0.55000000000000004">
      <c r="V199" s="43"/>
    </row>
    <row r="200" spans="22:22" x14ac:dyDescent="0.55000000000000004">
      <c r="V200" s="43"/>
    </row>
    <row r="201" spans="22:22" x14ac:dyDescent="0.55000000000000004">
      <c r="V201" s="43"/>
    </row>
    <row r="202" spans="22:22" x14ac:dyDescent="0.55000000000000004">
      <c r="V202" s="43"/>
    </row>
    <row r="203" spans="22:22" x14ac:dyDescent="0.55000000000000004">
      <c r="V203" s="43"/>
    </row>
    <row r="204" spans="22:22" x14ac:dyDescent="0.55000000000000004">
      <c r="V204" s="43"/>
    </row>
    <row r="205" spans="22:22" x14ac:dyDescent="0.55000000000000004">
      <c r="V205" s="43"/>
    </row>
    <row r="206" spans="22:22" x14ac:dyDescent="0.55000000000000004">
      <c r="V206" s="43"/>
    </row>
    <row r="207" spans="22:22" x14ac:dyDescent="0.55000000000000004">
      <c r="V207" s="43"/>
    </row>
    <row r="208" spans="22:22" x14ac:dyDescent="0.55000000000000004">
      <c r="V208" s="43"/>
    </row>
    <row r="209" spans="22:22" x14ac:dyDescent="0.55000000000000004">
      <c r="V209" s="43"/>
    </row>
    <row r="210" spans="22:22" x14ac:dyDescent="0.55000000000000004">
      <c r="V210" s="43"/>
    </row>
    <row r="211" spans="22:22" x14ac:dyDescent="0.55000000000000004">
      <c r="V211" s="43"/>
    </row>
    <row r="212" spans="22:22" x14ac:dyDescent="0.55000000000000004">
      <c r="V212" s="43"/>
    </row>
    <row r="213" spans="22:22" x14ac:dyDescent="0.55000000000000004">
      <c r="V213" s="43"/>
    </row>
    <row r="214" spans="22:22" x14ac:dyDescent="0.55000000000000004">
      <c r="V214" s="43"/>
    </row>
    <row r="215" spans="22:22" x14ac:dyDescent="0.55000000000000004">
      <c r="V215" s="43"/>
    </row>
    <row r="216" spans="22:22" x14ac:dyDescent="0.55000000000000004">
      <c r="V216" s="43"/>
    </row>
    <row r="217" spans="22:22" x14ac:dyDescent="0.55000000000000004">
      <c r="V217" s="43"/>
    </row>
    <row r="218" spans="22:22" x14ac:dyDescent="0.55000000000000004">
      <c r="V218" s="43"/>
    </row>
    <row r="219" spans="22:22" x14ac:dyDescent="0.55000000000000004">
      <c r="V219" s="43"/>
    </row>
    <row r="220" spans="22:22" x14ac:dyDescent="0.55000000000000004">
      <c r="V220" s="43"/>
    </row>
    <row r="221" spans="22:22" x14ac:dyDescent="0.55000000000000004">
      <c r="V221" s="43"/>
    </row>
    <row r="222" spans="22:22" x14ac:dyDescent="0.55000000000000004">
      <c r="V222" s="43"/>
    </row>
    <row r="223" spans="22:22" x14ac:dyDescent="0.55000000000000004">
      <c r="V223" s="43"/>
    </row>
    <row r="224" spans="22:22" x14ac:dyDescent="0.55000000000000004">
      <c r="V224" s="43"/>
    </row>
    <row r="225" spans="22:22" x14ac:dyDescent="0.55000000000000004">
      <c r="V225" s="43"/>
    </row>
    <row r="226" spans="22:22" x14ac:dyDescent="0.55000000000000004">
      <c r="V226" s="43"/>
    </row>
    <row r="227" spans="22:22" x14ac:dyDescent="0.55000000000000004">
      <c r="V227" s="43"/>
    </row>
    <row r="228" spans="22:22" x14ac:dyDescent="0.55000000000000004">
      <c r="V228" s="43"/>
    </row>
    <row r="229" spans="22:22" x14ac:dyDescent="0.55000000000000004">
      <c r="V229" s="43"/>
    </row>
    <row r="230" spans="22:22" x14ac:dyDescent="0.55000000000000004">
      <c r="V230" s="43"/>
    </row>
    <row r="231" spans="22:22" x14ac:dyDescent="0.55000000000000004">
      <c r="V231" s="43"/>
    </row>
    <row r="232" spans="22:22" x14ac:dyDescent="0.55000000000000004">
      <c r="V232" s="43"/>
    </row>
    <row r="233" spans="22:22" x14ac:dyDescent="0.55000000000000004">
      <c r="V233" s="43"/>
    </row>
    <row r="234" spans="22:22" x14ac:dyDescent="0.55000000000000004">
      <c r="V234" s="43"/>
    </row>
    <row r="235" spans="22:22" x14ac:dyDescent="0.55000000000000004">
      <c r="V235" s="43"/>
    </row>
    <row r="236" spans="22:22" x14ac:dyDescent="0.55000000000000004">
      <c r="V236" s="43"/>
    </row>
    <row r="237" spans="22:22" x14ac:dyDescent="0.55000000000000004">
      <c r="V237" s="43"/>
    </row>
    <row r="238" spans="22:22" x14ac:dyDescent="0.55000000000000004">
      <c r="V238" s="43"/>
    </row>
    <row r="239" spans="22:22" x14ac:dyDescent="0.55000000000000004">
      <c r="V239" s="43"/>
    </row>
    <row r="240" spans="22:22" x14ac:dyDescent="0.55000000000000004">
      <c r="V240" s="43"/>
    </row>
    <row r="241" spans="22:22" x14ac:dyDescent="0.55000000000000004">
      <c r="V241" s="43"/>
    </row>
    <row r="242" spans="22:22" x14ac:dyDescent="0.55000000000000004">
      <c r="V242" s="43"/>
    </row>
    <row r="243" spans="22:22" x14ac:dyDescent="0.55000000000000004">
      <c r="V243" s="43"/>
    </row>
    <row r="244" spans="22:22" x14ac:dyDescent="0.55000000000000004">
      <c r="V244" s="43"/>
    </row>
    <row r="245" spans="22:22" x14ac:dyDescent="0.55000000000000004">
      <c r="V245" s="43"/>
    </row>
    <row r="246" spans="22:22" x14ac:dyDescent="0.55000000000000004">
      <c r="V246" s="43"/>
    </row>
    <row r="247" spans="22:22" x14ac:dyDescent="0.55000000000000004">
      <c r="V247" s="43"/>
    </row>
    <row r="248" spans="22:22" x14ac:dyDescent="0.55000000000000004">
      <c r="V248" s="43"/>
    </row>
    <row r="249" spans="22:22" x14ac:dyDescent="0.55000000000000004">
      <c r="V249" s="43"/>
    </row>
    <row r="250" spans="22:22" x14ac:dyDescent="0.55000000000000004">
      <c r="V250" s="43"/>
    </row>
    <row r="251" spans="22:22" x14ac:dyDescent="0.55000000000000004">
      <c r="V251" s="43"/>
    </row>
    <row r="252" spans="22:22" x14ac:dyDescent="0.55000000000000004">
      <c r="V252" s="43"/>
    </row>
    <row r="253" spans="22:22" x14ac:dyDescent="0.55000000000000004">
      <c r="V253" s="43"/>
    </row>
    <row r="254" spans="22:22" x14ac:dyDescent="0.55000000000000004">
      <c r="V254" s="43"/>
    </row>
    <row r="255" spans="22:22" x14ac:dyDescent="0.55000000000000004">
      <c r="V255" s="43"/>
    </row>
    <row r="256" spans="22:22" x14ac:dyDescent="0.55000000000000004">
      <c r="V256" s="43"/>
    </row>
    <row r="257" spans="22:22" x14ac:dyDescent="0.55000000000000004">
      <c r="V257" s="43"/>
    </row>
    <row r="258" spans="22:22" x14ac:dyDescent="0.55000000000000004">
      <c r="V258" s="43"/>
    </row>
    <row r="259" spans="22:22" x14ac:dyDescent="0.55000000000000004">
      <c r="V259" s="43"/>
    </row>
    <row r="260" spans="22:22" x14ac:dyDescent="0.55000000000000004">
      <c r="V260" s="43"/>
    </row>
    <row r="261" spans="22:22" x14ac:dyDescent="0.55000000000000004">
      <c r="V261" s="43"/>
    </row>
    <row r="262" spans="22:22" x14ac:dyDescent="0.55000000000000004">
      <c r="V262" s="43"/>
    </row>
    <row r="263" spans="22:22" x14ac:dyDescent="0.55000000000000004">
      <c r="V263" s="43"/>
    </row>
    <row r="264" spans="22:22" x14ac:dyDescent="0.55000000000000004">
      <c r="V264" s="43"/>
    </row>
    <row r="265" spans="22:22" x14ac:dyDescent="0.55000000000000004">
      <c r="V265" s="43"/>
    </row>
    <row r="266" spans="22:22" x14ac:dyDescent="0.55000000000000004">
      <c r="V266" s="43"/>
    </row>
    <row r="267" spans="22:22" x14ac:dyDescent="0.55000000000000004">
      <c r="V267" s="43"/>
    </row>
    <row r="268" spans="22:22" x14ac:dyDescent="0.55000000000000004">
      <c r="V268" s="43"/>
    </row>
    <row r="269" spans="22:22" x14ac:dyDescent="0.55000000000000004">
      <c r="V269" s="43"/>
    </row>
    <row r="270" spans="22:22" x14ac:dyDescent="0.55000000000000004">
      <c r="V270" s="43"/>
    </row>
    <row r="271" spans="22:22" x14ac:dyDescent="0.55000000000000004">
      <c r="V271" s="43"/>
    </row>
    <row r="272" spans="22:22" x14ac:dyDescent="0.55000000000000004">
      <c r="V272" s="43"/>
    </row>
    <row r="273" spans="22:22" x14ac:dyDescent="0.55000000000000004">
      <c r="V273" s="43"/>
    </row>
    <row r="274" spans="22:22" x14ac:dyDescent="0.55000000000000004">
      <c r="V274" s="43"/>
    </row>
    <row r="275" spans="22:22" x14ac:dyDescent="0.55000000000000004">
      <c r="V275" s="43"/>
    </row>
    <row r="276" spans="22:22" x14ac:dyDescent="0.55000000000000004">
      <c r="V276" s="43"/>
    </row>
    <row r="277" spans="22:22" x14ac:dyDescent="0.55000000000000004">
      <c r="V277" s="43"/>
    </row>
    <row r="278" spans="22:22" x14ac:dyDescent="0.55000000000000004">
      <c r="V278" s="43"/>
    </row>
    <row r="279" spans="22:22" x14ac:dyDescent="0.55000000000000004">
      <c r="V279" s="43"/>
    </row>
    <row r="280" spans="22:22" x14ac:dyDescent="0.55000000000000004">
      <c r="V280" s="43"/>
    </row>
    <row r="281" spans="22:22" x14ac:dyDescent="0.55000000000000004">
      <c r="V281" s="43"/>
    </row>
    <row r="282" spans="22:22" x14ac:dyDescent="0.55000000000000004">
      <c r="V282" s="43"/>
    </row>
    <row r="283" spans="22:22" x14ac:dyDescent="0.55000000000000004">
      <c r="V283" s="43"/>
    </row>
    <row r="284" spans="22:22" x14ac:dyDescent="0.55000000000000004">
      <c r="V284" s="43"/>
    </row>
    <row r="285" spans="22:22" x14ac:dyDescent="0.55000000000000004">
      <c r="V285" s="43"/>
    </row>
    <row r="286" spans="22:22" x14ac:dyDescent="0.55000000000000004">
      <c r="V286" s="43"/>
    </row>
    <row r="287" spans="22:22" x14ac:dyDescent="0.55000000000000004">
      <c r="V287" s="43"/>
    </row>
    <row r="288" spans="22:22" x14ac:dyDescent="0.55000000000000004">
      <c r="V288" s="43"/>
    </row>
    <row r="289" spans="22:22" x14ac:dyDescent="0.55000000000000004">
      <c r="V289" s="43"/>
    </row>
    <row r="290" spans="22:22" x14ac:dyDescent="0.55000000000000004">
      <c r="V290" s="43"/>
    </row>
    <row r="291" spans="22:22" x14ac:dyDescent="0.55000000000000004">
      <c r="V291" s="43"/>
    </row>
    <row r="292" spans="22:22" x14ac:dyDescent="0.55000000000000004">
      <c r="V292" s="43"/>
    </row>
    <row r="293" spans="22:22" x14ac:dyDescent="0.55000000000000004">
      <c r="V293" s="43"/>
    </row>
    <row r="294" spans="22:22" x14ac:dyDescent="0.55000000000000004">
      <c r="V294" s="43"/>
    </row>
    <row r="295" spans="22:22" x14ac:dyDescent="0.55000000000000004">
      <c r="V295" s="43"/>
    </row>
    <row r="296" spans="22:22" x14ac:dyDescent="0.55000000000000004">
      <c r="V296" s="43"/>
    </row>
    <row r="297" spans="22:22" x14ac:dyDescent="0.55000000000000004">
      <c r="V297" s="43"/>
    </row>
    <row r="298" spans="22:22" x14ac:dyDescent="0.55000000000000004">
      <c r="V298" s="43"/>
    </row>
    <row r="299" spans="22:22" x14ac:dyDescent="0.55000000000000004">
      <c r="V299" s="43"/>
    </row>
    <row r="300" spans="22:22" x14ac:dyDescent="0.55000000000000004">
      <c r="V300" s="43"/>
    </row>
    <row r="301" spans="22:22" x14ac:dyDescent="0.55000000000000004">
      <c r="V301" s="43"/>
    </row>
    <row r="302" spans="22:22" x14ac:dyDescent="0.55000000000000004">
      <c r="V302" s="43"/>
    </row>
    <row r="303" spans="22:22" x14ac:dyDescent="0.55000000000000004">
      <c r="V303" s="43"/>
    </row>
    <row r="304" spans="22:22" x14ac:dyDescent="0.55000000000000004">
      <c r="V304" s="43"/>
    </row>
    <row r="305" spans="22:22" x14ac:dyDescent="0.55000000000000004">
      <c r="V305" s="43"/>
    </row>
    <row r="306" spans="22:22" x14ac:dyDescent="0.55000000000000004">
      <c r="V306" s="43"/>
    </row>
    <row r="307" spans="22:22" x14ac:dyDescent="0.55000000000000004">
      <c r="V307" s="43"/>
    </row>
    <row r="308" spans="22:22" x14ac:dyDescent="0.55000000000000004">
      <c r="V308" s="43"/>
    </row>
    <row r="309" spans="22:22" x14ac:dyDescent="0.55000000000000004">
      <c r="V309" s="43"/>
    </row>
    <row r="310" spans="22:22" x14ac:dyDescent="0.55000000000000004">
      <c r="V310" s="43"/>
    </row>
    <row r="311" spans="22:22" x14ac:dyDescent="0.55000000000000004">
      <c r="V311" s="43"/>
    </row>
    <row r="312" spans="22:22" x14ac:dyDescent="0.55000000000000004">
      <c r="V312" s="43"/>
    </row>
    <row r="313" spans="22:22" x14ac:dyDescent="0.55000000000000004">
      <c r="V313" s="43"/>
    </row>
    <row r="314" spans="22:22" x14ac:dyDescent="0.55000000000000004">
      <c r="V314" s="43"/>
    </row>
    <row r="315" spans="22:22" x14ac:dyDescent="0.55000000000000004">
      <c r="V315" s="43"/>
    </row>
    <row r="316" spans="22:22" x14ac:dyDescent="0.55000000000000004">
      <c r="V316" s="43"/>
    </row>
    <row r="317" spans="22:22" x14ac:dyDescent="0.55000000000000004">
      <c r="V317" s="43"/>
    </row>
    <row r="318" spans="22:22" x14ac:dyDescent="0.55000000000000004">
      <c r="V318" s="43"/>
    </row>
    <row r="319" spans="22:22" x14ac:dyDescent="0.55000000000000004">
      <c r="V319" s="43"/>
    </row>
    <row r="320" spans="22:22" x14ac:dyDescent="0.55000000000000004">
      <c r="V320" s="43"/>
    </row>
    <row r="321" spans="22:22" x14ac:dyDescent="0.55000000000000004">
      <c r="V321" s="43"/>
    </row>
    <row r="322" spans="22:22" x14ac:dyDescent="0.55000000000000004">
      <c r="V322" s="43"/>
    </row>
    <row r="323" spans="22:22" x14ac:dyDescent="0.55000000000000004">
      <c r="V323" s="43"/>
    </row>
    <row r="324" spans="22:22" x14ac:dyDescent="0.55000000000000004">
      <c r="V324" s="43"/>
    </row>
    <row r="325" spans="22:22" x14ac:dyDescent="0.55000000000000004">
      <c r="V325" s="43"/>
    </row>
    <row r="326" spans="22:22" x14ac:dyDescent="0.55000000000000004">
      <c r="V326" s="43"/>
    </row>
    <row r="327" spans="22:22" x14ac:dyDescent="0.55000000000000004">
      <c r="V327" s="43"/>
    </row>
    <row r="328" spans="22:22" x14ac:dyDescent="0.55000000000000004">
      <c r="V328" s="43"/>
    </row>
    <row r="329" spans="22:22" x14ac:dyDescent="0.55000000000000004">
      <c r="V329" s="43"/>
    </row>
    <row r="330" spans="22:22" x14ac:dyDescent="0.55000000000000004">
      <c r="V330" s="43"/>
    </row>
    <row r="331" spans="22:22" x14ac:dyDescent="0.55000000000000004">
      <c r="V331" s="43"/>
    </row>
    <row r="332" spans="22:22" x14ac:dyDescent="0.55000000000000004">
      <c r="V332" s="43"/>
    </row>
    <row r="333" spans="22:22" x14ac:dyDescent="0.55000000000000004">
      <c r="V333" s="43"/>
    </row>
    <row r="334" spans="22:22" x14ac:dyDescent="0.55000000000000004">
      <c r="V334" s="43"/>
    </row>
    <row r="335" spans="22:22" x14ac:dyDescent="0.55000000000000004">
      <c r="V335" s="43"/>
    </row>
    <row r="336" spans="22:22" x14ac:dyDescent="0.55000000000000004">
      <c r="V336" s="43"/>
    </row>
    <row r="337" spans="22:22" x14ac:dyDescent="0.55000000000000004">
      <c r="V337" s="43"/>
    </row>
    <row r="338" spans="22:22" x14ac:dyDescent="0.55000000000000004">
      <c r="V338" s="43"/>
    </row>
    <row r="339" spans="22:22" x14ac:dyDescent="0.55000000000000004">
      <c r="V339" s="43"/>
    </row>
    <row r="340" spans="22:22" x14ac:dyDescent="0.55000000000000004">
      <c r="V340" s="43"/>
    </row>
    <row r="341" spans="22:22" x14ac:dyDescent="0.55000000000000004">
      <c r="V341" s="43"/>
    </row>
    <row r="342" spans="22:22" x14ac:dyDescent="0.55000000000000004">
      <c r="V342" s="43"/>
    </row>
    <row r="343" spans="22:22" x14ac:dyDescent="0.55000000000000004">
      <c r="V343" s="43"/>
    </row>
    <row r="344" spans="22:22" x14ac:dyDescent="0.55000000000000004">
      <c r="V344" s="43"/>
    </row>
    <row r="345" spans="22:22" x14ac:dyDescent="0.55000000000000004">
      <c r="V345" s="43"/>
    </row>
    <row r="346" spans="22:22" x14ac:dyDescent="0.55000000000000004">
      <c r="V346" s="43"/>
    </row>
    <row r="347" spans="22:22" x14ac:dyDescent="0.55000000000000004">
      <c r="V347" s="43"/>
    </row>
    <row r="348" spans="22:22" x14ac:dyDescent="0.55000000000000004">
      <c r="V348" s="43"/>
    </row>
    <row r="349" spans="22:22" x14ac:dyDescent="0.55000000000000004">
      <c r="V349" s="43"/>
    </row>
    <row r="350" spans="22:22" x14ac:dyDescent="0.55000000000000004">
      <c r="V350" s="43"/>
    </row>
    <row r="351" spans="22:22" x14ac:dyDescent="0.55000000000000004">
      <c r="V351" s="43"/>
    </row>
    <row r="352" spans="22:22" x14ac:dyDescent="0.55000000000000004">
      <c r="V352" s="43"/>
    </row>
    <row r="353" spans="22:22" x14ac:dyDescent="0.55000000000000004">
      <c r="V353" s="43"/>
    </row>
    <row r="354" spans="22:22" x14ac:dyDescent="0.55000000000000004">
      <c r="V354" s="43"/>
    </row>
    <row r="355" spans="22:22" x14ac:dyDescent="0.55000000000000004">
      <c r="V355" s="43"/>
    </row>
    <row r="356" spans="22:22" x14ac:dyDescent="0.55000000000000004">
      <c r="V356" s="43"/>
    </row>
    <row r="357" spans="22:22" x14ac:dyDescent="0.55000000000000004">
      <c r="V357" s="43"/>
    </row>
    <row r="358" spans="22:22" x14ac:dyDescent="0.55000000000000004">
      <c r="V358" s="43"/>
    </row>
    <row r="359" spans="22:22" x14ac:dyDescent="0.55000000000000004">
      <c r="V359" s="43"/>
    </row>
    <row r="360" spans="22:22" x14ac:dyDescent="0.55000000000000004">
      <c r="V360" s="43"/>
    </row>
    <row r="361" spans="22:22" x14ac:dyDescent="0.55000000000000004">
      <c r="V361" s="43"/>
    </row>
    <row r="362" spans="22:22" x14ac:dyDescent="0.55000000000000004">
      <c r="V362" s="43"/>
    </row>
    <row r="363" spans="22:22" x14ac:dyDescent="0.55000000000000004">
      <c r="V363" s="43"/>
    </row>
    <row r="364" spans="22:22" x14ac:dyDescent="0.55000000000000004">
      <c r="V364" s="43"/>
    </row>
    <row r="365" spans="22:22" x14ac:dyDescent="0.55000000000000004">
      <c r="V365" s="43"/>
    </row>
    <row r="366" spans="22:22" x14ac:dyDescent="0.55000000000000004">
      <c r="V366" s="43"/>
    </row>
    <row r="367" spans="22:22" x14ac:dyDescent="0.55000000000000004">
      <c r="V367" s="43"/>
    </row>
    <row r="368" spans="22:22" x14ac:dyDescent="0.55000000000000004">
      <c r="V368" s="43"/>
    </row>
    <row r="369" spans="22:22" x14ac:dyDescent="0.55000000000000004">
      <c r="V369" s="43"/>
    </row>
    <row r="370" spans="22:22" x14ac:dyDescent="0.55000000000000004">
      <c r="V370" s="43"/>
    </row>
    <row r="371" spans="22:22" x14ac:dyDescent="0.55000000000000004">
      <c r="V371" s="43"/>
    </row>
    <row r="372" spans="22:22" x14ac:dyDescent="0.55000000000000004">
      <c r="V372" s="43"/>
    </row>
    <row r="373" spans="22:22" x14ac:dyDescent="0.55000000000000004">
      <c r="V373" s="43"/>
    </row>
    <row r="374" spans="22:22" x14ac:dyDescent="0.55000000000000004">
      <c r="V374" s="43"/>
    </row>
    <row r="375" spans="22:22" x14ac:dyDescent="0.55000000000000004">
      <c r="V375" s="43"/>
    </row>
    <row r="376" spans="22:22" x14ac:dyDescent="0.55000000000000004">
      <c r="V376" s="43"/>
    </row>
    <row r="377" spans="22:22" x14ac:dyDescent="0.55000000000000004">
      <c r="V377" s="43"/>
    </row>
    <row r="378" spans="22:22" x14ac:dyDescent="0.55000000000000004">
      <c r="V378" s="43"/>
    </row>
    <row r="379" spans="22:22" x14ac:dyDescent="0.55000000000000004">
      <c r="V379" s="43"/>
    </row>
    <row r="380" spans="22:22" x14ac:dyDescent="0.55000000000000004">
      <c r="V380" s="43"/>
    </row>
    <row r="381" spans="22:22" x14ac:dyDescent="0.55000000000000004">
      <c r="V381" s="43"/>
    </row>
    <row r="382" spans="22:22" x14ac:dyDescent="0.55000000000000004">
      <c r="V382" s="43"/>
    </row>
    <row r="383" spans="22:22" x14ac:dyDescent="0.55000000000000004">
      <c r="V383" s="43"/>
    </row>
    <row r="384" spans="22:22" x14ac:dyDescent="0.55000000000000004">
      <c r="V384" s="43"/>
    </row>
    <row r="385" spans="22:22" x14ac:dyDescent="0.55000000000000004">
      <c r="V385" s="43"/>
    </row>
    <row r="386" spans="22:22" x14ac:dyDescent="0.55000000000000004">
      <c r="V386" s="43"/>
    </row>
    <row r="387" spans="22:22" x14ac:dyDescent="0.55000000000000004">
      <c r="V387" s="43"/>
    </row>
    <row r="388" spans="22:22" x14ac:dyDescent="0.55000000000000004">
      <c r="V388" s="43"/>
    </row>
    <row r="389" spans="22:22" x14ac:dyDescent="0.55000000000000004">
      <c r="V389" s="43"/>
    </row>
    <row r="390" spans="22:22" x14ac:dyDescent="0.55000000000000004">
      <c r="V390" s="43"/>
    </row>
    <row r="391" spans="22:22" x14ac:dyDescent="0.55000000000000004">
      <c r="V391" s="43"/>
    </row>
    <row r="392" spans="22:22" x14ac:dyDescent="0.55000000000000004">
      <c r="V392" s="43"/>
    </row>
    <row r="393" spans="22:22" x14ac:dyDescent="0.55000000000000004">
      <c r="V393" s="43"/>
    </row>
    <row r="394" spans="22:22" x14ac:dyDescent="0.55000000000000004">
      <c r="V394" s="43"/>
    </row>
    <row r="395" spans="22:22" x14ac:dyDescent="0.55000000000000004">
      <c r="V395" s="43"/>
    </row>
    <row r="396" spans="22:22" x14ac:dyDescent="0.55000000000000004">
      <c r="V396" s="43"/>
    </row>
    <row r="397" spans="22:22" x14ac:dyDescent="0.55000000000000004">
      <c r="V397" s="43"/>
    </row>
    <row r="398" spans="22:22" x14ac:dyDescent="0.55000000000000004">
      <c r="V398" s="43"/>
    </row>
    <row r="399" spans="22:22" x14ac:dyDescent="0.55000000000000004">
      <c r="V399" s="43"/>
    </row>
    <row r="400" spans="22:22" x14ac:dyDescent="0.55000000000000004">
      <c r="V400" s="43"/>
    </row>
    <row r="401" spans="22:22" x14ac:dyDescent="0.55000000000000004">
      <c r="V401" s="43"/>
    </row>
    <row r="402" spans="22:22" x14ac:dyDescent="0.55000000000000004">
      <c r="V402" s="43"/>
    </row>
    <row r="403" spans="22:22" x14ac:dyDescent="0.55000000000000004">
      <c r="V403" s="43"/>
    </row>
    <row r="404" spans="22:22" x14ac:dyDescent="0.55000000000000004">
      <c r="V404" s="43"/>
    </row>
  </sheetData>
  <phoneticPr fontId="20" type="noConversion"/>
  <dataValidations count="29">
    <dataValidation allowBlank="1" showInputMessage="1" showErrorMessage="1" prompt="Automatically calculated based on the Inspection Date." sqref="X1" xr:uid="{B0D63B27-E7E1-46FB-9360-B7740844533B}"/>
    <dataValidation allowBlank="1" showInputMessage="1" showErrorMessage="1" prompt="Automatically calculated as the 1st day of the month reported. " sqref="G1" xr:uid="{9EB16624-BDC0-4F9C-B245-E27CAD71798E}"/>
    <dataValidation allowBlank="1" showInputMessage="1" showErrorMessage="1" prompt="- Historical= Prior to 7/1/20._x000a_- Progress= 7/1/19-6/30/20._x000a_- Planned 2021= 7/1/20 - 6/30/21. _x000a_- Planned Future= After 7/1/21._x000a_- Removed= Cancelled." sqref="C1:D1" xr:uid="{A048671F-C42B-4A3D-8175-74097B2FEC34}"/>
    <dataValidation allowBlank="1" showInputMessage="1" showErrorMessage="1" prompt="Enter the cost to implement, or funding planned for the practice. Should not be blank or zero. " sqref="D1" xr:uid="{205DE82D-4ACA-45FA-86B8-7188B36A76C9}"/>
    <dataValidation allowBlank="1" showInputMessage="1" showErrorMessage="1" prompt="Enter the federal Fiscal Year that the BMP recieved funding, or the federal Fiscal Year for which funding is planned. Report any BMPs planned through 2025." sqref="C1" xr:uid="{48B5B079-B2E6-49C7-96F5-B7966FB6BE12}"/>
    <dataValidation allowBlank="1" showInputMessage="1" showErrorMessage="1" prompt="List the email address of the contact person." sqref="AB1" xr:uid="{2AF07E6A-2D65-4209-84D3-EA6DAD22268B}"/>
    <dataValidation allowBlank="1" showInputMessage="1" showErrorMessage="1" prompt="List the first and last name of the contact person available to discuss the practice record with the state reporting agency. " sqref="AA1" xr:uid="{4452DACD-0DC5-4974-864E-563B517200E7}"/>
    <dataValidation allowBlank="1" showInputMessage="1" showErrorMessage="1" prompt="Report the date when the last maintenance was conducted on this practice." sqref="Z1" xr:uid="{66BAB746-D261-45A5-A60C-720822018331}"/>
    <dataValidation allowBlank="1" showInputMessage="1" showErrorMessage="1" prompt="Report the date of the practice's last inspection. " sqref="W1 Y1" xr:uid="{D4276F5C-CFB3-4C09-BA9A-756A95709834}"/>
    <dataValidation allowBlank="1" showInputMessage="1" showErrorMessage="1" prompt="Report the name of the facility in which the practice exists. " sqref="V1" xr:uid="{6324CBAE-1FE8-4A3D-A9D3-42A2BB9BDD9F}"/>
    <dataValidation allowBlank="1" showInputMessage="1" showErrorMessage="1" errorTitle="Invalid Entry" error="Entry must be in decimal format and located within the Chesapeake Bay Area. " prompt="Report latitude of practice if applicable or available. " sqref="S1" xr:uid="{90D7D02C-FEA3-46C2-8176-972312E7F87F}"/>
    <dataValidation allowBlank="1" showInputMessage="1" showErrorMessage="1" prompt="Report designed storage volume in acre-feet of each practice." sqref="Q1" xr:uid="{1AEE8EC7-9CCA-4795-9FCB-4B547108B16E}"/>
    <dataValidation allowBlank="1" showInputMessage="1" showErrorMessage="1" prompt="Report the number of impervious acres actually treated by the practice." sqref="P1" xr:uid="{15D1751A-6BA4-4A1B-81FD-BA4303BE854F}"/>
    <dataValidation allowBlank="1" showInputMessage="1" showErrorMessage="1" prompt="Report the number of acres with managed turf within drainage area after project completion." sqref="O1" xr:uid="{6F825B08-6C63-4C58-88AB-8386B41927DB}"/>
    <dataValidation allowBlank="1" showInputMessage="1" showErrorMessage="1" prompt="Report the number of impervious acres in drainage area after project completion" sqref="N1" xr:uid="{9C53C359-29BD-4A90-BA23-81FB963630B0}"/>
    <dataValidation allowBlank="1" showInputMessage="1" showErrorMessage="1" prompt="Report the number of impervious acres in drainage area prior to starting project." sqref="M1" xr:uid="{B6BD42C6-D172-4697-A26F-E0EACC652E99}"/>
    <dataValidation allowBlank="1" showInputMessage="1" showErrorMessage="1" prompt="Report the dominant land use after project completion." sqref="L1" xr:uid="{40DF62EE-E78C-4A00-9526-1A50AC33ECB2}"/>
    <dataValidation allowBlank="1" showInputMessage="1" showErrorMessage="1" prompt="Report the expected lifetime or duration of the practice in years." sqref="J1" xr:uid="{3401FC38-58AF-4B71-BE04-08952510E922}"/>
    <dataValidation allowBlank="1" showInputMessage="1" showErrorMessage="1" prompt="Select the Practice Name from the list of Chesapeake Bay Program practice names. " sqref="I1" xr:uid="{2DE939EF-DF5A-4360-9D96-6A6AF3B269E5}"/>
    <dataValidation allowBlank="1" showInputMessage="1" showErrorMessage="1" prompt="Report the numerical month the practice was installed or is planned to be installed." sqref="F1" xr:uid="{2A6C7958-9418-4ECC-8032-8138D5E3B626}"/>
    <dataValidation allowBlank="1" showInputMessage="1" showErrorMessage="1" errorTitle="Invalid Entry" error="Entry must be in decimal format and located within the Chesapeake Bay Area. " prompt="Report longitude of practice if applicable or available. " sqref="T1" xr:uid="{2AD0DDCE-8821-4442-9A6B-C10B515BE2F4}"/>
    <dataValidation allowBlank="1" showInputMessage="1" showErrorMessage="1" prompt="For stream restoration or street sweeping practices, enter the length restored (ft) or curb lane miles swept (mi.)" sqref="R1" xr:uid="{C207C53D-766D-4DE2-A75C-E947E9DCA458}"/>
    <dataValidation allowBlank="1" showInputMessage="1" showErrorMessage="1" prompt="Unique BMP ID assigned by the DoD CBP. DO NOT MODIFY." sqref="A1" xr:uid="{FF570657-C600-4300-945C-31E64F64CC2A}"/>
    <dataValidation allowBlank="1" showInputMessage="1" showErrorMessage="1" prompt="- Legacy= Prior to 7/1/84._x000a_- Historical= 7/1/84-7/1/20._x000a_- Progress= 7/1/19-6/30/20._x000a_- Planned 2021= 7/1/20 - 6/30/21. _x000a_- Planned 2022-2025= SY22 to SY25._x000a_- Removed= Cancelled." sqref="B1" xr:uid="{65F6E0E5-06B9-4775-A1C9-00443F500D36}"/>
    <dataValidation allowBlank="1" showInputMessage="1" showErrorMessage="1" prompt="Report the dominant land use prior to the project" sqref="K1" xr:uid="{3B8BC08F-ECC4-4834-BAC9-416E4BDBC181}"/>
    <dataValidation allowBlank="1" showInputMessage="1" showErrorMessage="1" prompt="Identify if practice is part of New/Redevelopment, New/Conversion/Enhancement/Restoration/Retrofit etc." sqref="H1" xr:uid="{E0BE8A10-1669-456C-A665-5C2204354863}"/>
    <dataValidation allowBlank="1" showInputMessage="1" showErrorMessage="1" prompt="Report the Year the practice was installed or is planned to be installed. " sqref="E1" xr:uid="{123926A3-10D8-4914-97AB-45E797ECAE67}"/>
    <dataValidation allowBlank="1" showInputMessage="1" showErrorMessage="1" prompt="Automatically entered as DoD for reporting purposes. " sqref="AC1" xr:uid="{BF8E533E-FB58-46B5-A450-28139CE463F2}"/>
    <dataValidation allowBlank="1" showInputMessage="1" showErrorMessage="1" prompt="Required for stream and shoreline restoration projects. Indicate if load reductions calculated by Protocol are available." sqref="AD1" xr:uid="{ADDC9E6E-DCBA-486C-A019-E24AE7C2E71A}"/>
  </dataValidations>
  <pageMargins left="0.25" right="0.25" top="0.75" bottom="0.75" header="0.3" footer="0.3"/>
  <pageSetup paperSize="3" scale="36" fitToHeight="0" orientation="landscape" r:id="rId1"/>
  <headerFooter>
    <oddHeader>&amp;R&amp;D</oddHeader>
    <oddFooter>&amp;L&amp;F&amp;C&amp;A&amp;R&amp;P of &amp;N</oddFooter>
  </headerFooter>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9" tint="0.39997558519241921"/>
    <pageSetUpPr fitToPage="1"/>
  </sheetPr>
  <dimension ref="A1:AE384"/>
  <sheetViews>
    <sheetView topLeftCell="B1" zoomScaleNormal="100" workbookViewId="0">
      <selection activeCell="T13" sqref="T13"/>
    </sheetView>
  </sheetViews>
  <sheetFormatPr defaultColWidth="9.15625" defaultRowHeight="14.4" x14ac:dyDescent="0.55000000000000004"/>
  <cols>
    <col min="1" max="1" width="9.41796875" style="15" hidden="1" customWidth="1"/>
    <col min="2" max="2" width="17.41796875" style="15" customWidth="1"/>
    <col min="3" max="3" width="14.41796875" style="15" bestFit="1" customWidth="1"/>
    <col min="4" max="4" width="12.68359375" style="39" bestFit="1" customWidth="1"/>
    <col min="5" max="5" width="15.83984375" style="15" customWidth="1"/>
    <col min="6" max="6" width="15.26171875" style="15" customWidth="1"/>
    <col min="7" max="7" width="13.68359375" style="15" hidden="1" customWidth="1"/>
    <col min="8" max="8" width="23.41796875" style="15" customWidth="1"/>
    <col min="9" max="9" width="86.15625" style="15" customWidth="1"/>
    <col min="10" max="10" width="18.578125" style="15" bestFit="1" customWidth="1"/>
    <col min="11" max="11" width="17.83984375" style="15" bestFit="1" customWidth="1"/>
    <col min="12" max="12" width="16.41796875" style="15" bestFit="1" customWidth="1"/>
    <col min="13" max="13" width="25.41796875" style="15" bestFit="1" customWidth="1"/>
    <col min="14" max="14" width="24" style="15" bestFit="1" customWidth="1"/>
    <col min="15" max="15" width="12.15625" style="15" bestFit="1" customWidth="1"/>
    <col min="16" max="16" width="15.578125" style="15" bestFit="1" customWidth="1"/>
    <col min="17" max="17" width="24.26171875" style="15" bestFit="1" customWidth="1"/>
    <col min="18" max="18" width="24.26171875" style="15" customWidth="1"/>
    <col min="19" max="19" width="10.578125" style="15" bestFit="1" customWidth="1"/>
    <col min="20" max="20" width="12.15625" style="15" bestFit="1" customWidth="1"/>
    <col min="21" max="21" width="8.68359375" style="15" hidden="1" customWidth="1"/>
    <col min="22" max="22" width="41" style="15" bestFit="1" customWidth="1"/>
    <col min="23" max="23" width="17.26171875" style="4" customWidth="1"/>
    <col min="24" max="24" width="13" style="15" hidden="1" customWidth="1"/>
    <col min="25" max="25" width="12.41796875" style="15" hidden="1" customWidth="1"/>
    <col min="26" max="26" width="19.83984375" style="15" bestFit="1" customWidth="1"/>
    <col min="27" max="27" width="15.83984375" style="15" bestFit="1" customWidth="1"/>
    <col min="28" max="28" width="31.41796875" style="39" customWidth="1"/>
    <col min="29" max="29" width="7.7890625" style="15" hidden="1" customWidth="1"/>
    <col min="30" max="30" width="21.15625" style="15" customWidth="1"/>
    <col min="31" max="31" width="91.578125" style="15" customWidth="1"/>
    <col min="32" max="16384" width="9.15625" style="15"/>
  </cols>
  <sheetData>
    <row r="1" spans="1:31" s="18" customFormat="1" ht="36" customHeight="1" x14ac:dyDescent="0.55000000000000004">
      <c r="A1" s="34" t="s">
        <v>95</v>
      </c>
      <c r="B1" s="72" t="s">
        <v>96</v>
      </c>
      <c r="C1" s="72" t="s">
        <v>97</v>
      </c>
      <c r="D1" s="73" t="s">
        <v>98</v>
      </c>
      <c r="E1" s="74" t="s">
        <v>99</v>
      </c>
      <c r="F1" s="74" t="s">
        <v>100</v>
      </c>
      <c r="G1" s="34" t="s">
        <v>101</v>
      </c>
      <c r="H1" s="17" t="s">
        <v>102</v>
      </c>
      <c r="I1" s="72" t="s">
        <v>103</v>
      </c>
      <c r="J1" s="34" t="s">
        <v>104</v>
      </c>
      <c r="K1" s="17" t="s">
        <v>105</v>
      </c>
      <c r="L1" s="17" t="s">
        <v>106</v>
      </c>
      <c r="M1" s="72" t="s">
        <v>107</v>
      </c>
      <c r="N1" s="72" t="s">
        <v>108</v>
      </c>
      <c r="O1" s="17" t="s">
        <v>109</v>
      </c>
      <c r="P1" s="72" t="s">
        <v>110</v>
      </c>
      <c r="Q1" s="17" t="s">
        <v>111</v>
      </c>
      <c r="R1" s="17" t="s">
        <v>112</v>
      </c>
      <c r="S1" s="72" t="s">
        <v>113</v>
      </c>
      <c r="T1" s="72" t="s">
        <v>114</v>
      </c>
      <c r="U1" s="34" t="s">
        <v>115</v>
      </c>
      <c r="V1" s="72" t="s">
        <v>116</v>
      </c>
      <c r="W1" s="75" t="s">
        <v>117</v>
      </c>
      <c r="X1" s="34" t="s">
        <v>118</v>
      </c>
      <c r="Y1" s="34" t="s">
        <v>119</v>
      </c>
      <c r="Z1" s="17" t="s">
        <v>120</v>
      </c>
      <c r="AA1" s="72" t="s">
        <v>121</v>
      </c>
      <c r="AB1" s="72" t="s">
        <v>122</v>
      </c>
      <c r="AC1" s="34" t="s">
        <v>123</v>
      </c>
      <c r="AD1" s="96" t="s">
        <v>124</v>
      </c>
      <c r="AE1" s="23" t="s">
        <v>125</v>
      </c>
    </row>
    <row r="2" spans="1:31" x14ac:dyDescent="0.55000000000000004">
      <c r="A2" s="79"/>
      <c r="B2" s="80"/>
      <c r="C2" s="83"/>
      <c r="D2" s="81"/>
      <c r="E2" s="79"/>
      <c r="F2" s="79"/>
      <c r="G2" s="80" t="str">
        <f>IF(OR(ISBLANK(Table12[[#This Row],[BMP Status]]),ISBLANK(Table12[[#This Row],[Year Installed or Planned]]),ISBLANK(Table12[[#This Row],[Month Installed or Planned ]])), "", IFERROR(DATE(Table12[[#This Row],[Year Installed or Planned]],Table12[[#This Row],[Month Installed or Planned ]], 1), ""))</f>
        <v/>
      </c>
      <c r="H2" s="79"/>
      <c r="I2" s="79"/>
      <c r="J2" s="79" t="str">
        <f>IFERROR(INDEX( Table1[Credit Duration], MATCH(Table12[[#This Row],[Practice Name]],Table1[BMPFullName], 0)), "")</f>
        <v/>
      </c>
      <c r="K2" s="79"/>
      <c r="L2" s="79"/>
      <c r="M2" s="79"/>
      <c r="N2" s="79"/>
      <c r="O2" s="79"/>
      <c r="P2" s="79"/>
      <c r="Q2" s="79"/>
      <c r="R2" s="79"/>
      <c r="S2" s="79"/>
      <c r="T2" s="79"/>
      <c r="U2" s="79"/>
      <c r="V2" s="79"/>
      <c r="W2" s="84"/>
      <c r="X2" s="79" t="str">
        <f>IF(ISBLANK(Table12[[#This Row],[Inspection Date]]), "", YEAR(Table12[[#This Row],[Inspection Date]]))</f>
        <v/>
      </c>
      <c r="Y2" s="79" t="str">
        <f>IF(ISBLANK(Table12[[#This Row],[Inspection Date]]), "", MONTH(Table12[[#This Row],[Inspection Date]]))</f>
        <v/>
      </c>
      <c r="Z2" s="80"/>
      <c r="AA2" s="79"/>
      <c r="AB2" s="81"/>
      <c r="AC2" s="79"/>
      <c r="AD2" s="79"/>
      <c r="AE2" s="79"/>
    </row>
    <row r="3" spans="1:31" x14ac:dyDescent="0.55000000000000004">
      <c r="A3" s="79"/>
      <c r="B3" s="80"/>
      <c r="C3" s="83"/>
      <c r="D3" s="81"/>
      <c r="E3" s="79"/>
      <c r="F3" s="79"/>
      <c r="G3" s="80" t="str">
        <f>IF(OR(ISBLANK(Table12[[#This Row],[BMP Status]]),ISBLANK(Table12[[#This Row],[Year Installed or Planned]]),ISBLANK(Table12[[#This Row],[Month Installed or Planned ]])), "", IFERROR(DATE(Table12[[#This Row],[Year Installed or Planned]],Table12[[#This Row],[Month Installed or Planned ]], 1), ""))</f>
        <v/>
      </c>
      <c r="H3" s="79"/>
      <c r="I3" s="79"/>
      <c r="J3" s="79" t="str">
        <f>IFERROR(INDEX( Table1[Credit Duration], MATCH(Table12[[#This Row],[Practice Name]],Table1[BMPFullName], 0)), "")</f>
        <v/>
      </c>
      <c r="K3" s="79"/>
      <c r="L3" s="79"/>
      <c r="M3" s="79"/>
      <c r="N3" s="79"/>
      <c r="O3" s="79"/>
      <c r="P3" s="79"/>
      <c r="Q3" s="79"/>
      <c r="R3" s="79"/>
      <c r="S3" s="79"/>
      <c r="T3" s="79"/>
      <c r="U3" s="79"/>
      <c r="V3" s="79"/>
      <c r="W3" s="84"/>
      <c r="X3" s="79" t="str">
        <f>IF(ISBLANK(Table12[[#This Row],[Inspection Date]]), "", YEAR(Table12[[#This Row],[Inspection Date]]))</f>
        <v/>
      </c>
      <c r="Y3" s="79" t="str">
        <f>IF(ISBLANK(Table12[[#This Row],[Inspection Date]]), "", MONTH(Table12[[#This Row],[Inspection Date]]))</f>
        <v/>
      </c>
      <c r="Z3" s="80"/>
      <c r="AA3" s="79"/>
      <c r="AB3" s="81"/>
      <c r="AC3" s="79"/>
      <c r="AD3" s="79"/>
      <c r="AE3" s="79"/>
    </row>
    <row r="4" spans="1:31" x14ac:dyDescent="0.55000000000000004">
      <c r="A4" s="79"/>
      <c r="B4" s="80"/>
      <c r="C4" s="83"/>
      <c r="D4" s="81"/>
      <c r="E4" s="79"/>
      <c r="F4" s="79"/>
      <c r="G4" s="80" t="str">
        <f>IF(OR(ISBLANK(Table12[[#This Row],[BMP Status]]),ISBLANK(Table12[[#This Row],[Year Installed or Planned]]),ISBLANK(Table12[[#This Row],[Month Installed or Planned ]])), "", IFERROR(DATE(Table12[[#This Row],[Year Installed or Planned]],Table12[[#This Row],[Month Installed or Planned ]], 1), ""))</f>
        <v/>
      </c>
      <c r="H4" s="79"/>
      <c r="I4" s="79"/>
      <c r="J4" s="79" t="str">
        <f>IFERROR(INDEX( Table1[Credit Duration], MATCH(Table12[[#This Row],[Practice Name]],Table1[BMPFullName], 0)), "")</f>
        <v/>
      </c>
      <c r="K4" s="79"/>
      <c r="L4" s="79"/>
      <c r="M4" s="79"/>
      <c r="N4" s="79"/>
      <c r="O4" s="79"/>
      <c r="P4" s="79"/>
      <c r="Q4" s="79"/>
      <c r="R4" s="79"/>
      <c r="S4" s="79"/>
      <c r="T4" s="79"/>
      <c r="U4" s="79"/>
      <c r="V4" s="79"/>
      <c r="W4" s="84"/>
      <c r="X4" s="79" t="str">
        <f>IF(ISBLANK(Table12[[#This Row],[Inspection Date]]), "", YEAR(Table12[[#This Row],[Inspection Date]]))</f>
        <v/>
      </c>
      <c r="Y4" s="79" t="str">
        <f>IF(ISBLANK(Table12[[#This Row],[Inspection Date]]), "", MONTH(Table12[[#This Row],[Inspection Date]]))</f>
        <v/>
      </c>
      <c r="Z4" s="80"/>
      <c r="AA4" s="79"/>
      <c r="AB4" s="81"/>
      <c r="AC4" s="79"/>
      <c r="AD4" s="79"/>
      <c r="AE4" s="79"/>
    </row>
    <row r="5" spans="1:31" x14ac:dyDescent="0.55000000000000004">
      <c r="A5" s="79"/>
      <c r="B5" s="80"/>
      <c r="C5" s="83"/>
      <c r="D5" s="81"/>
      <c r="E5" s="79"/>
      <c r="F5" s="79"/>
      <c r="G5" s="80" t="str">
        <f>IF(OR(ISBLANK(Table12[[#This Row],[BMP Status]]),ISBLANK(Table12[[#This Row],[Year Installed or Planned]]),ISBLANK(Table12[[#This Row],[Month Installed or Planned ]])), "", IFERROR(DATE(Table12[[#This Row],[Year Installed or Planned]],Table12[[#This Row],[Month Installed or Planned ]], 1), ""))</f>
        <v/>
      </c>
      <c r="H5" s="79"/>
      <c r="I5" s="79"/>
      <c r="J5" s="79" t="str">
        <f>IFERROR(INDEX( Table1[Credit Duration], MATCH(Table12[[#This Row],[Practice Name]],Table1[BMPFullName], 0)), "")</f>
        <v/>
      </c>
      <c r="K5" s="79"/>
      <c r="L5" s="79"/>
      <c r="M5" s="79"/>
      <c r="N5" s="79"/>
      <c r="O5" s="79"/>
      <c r="P5" s="79"/>
      <c r="Q5" s="79"/>
      <c r="R5" s="79"/>
      <c r="S5" s="79"/>
      <c r="T5" s="79"/>
      <c r="U5" s="79"/>
      <c r="V5" s="79"/>
      <c r="W5" s="84"/>
      <c r="X5" s="79" t="str">
        <f>IF(ISBLANK(Table12[[#This Row],[Inspection Date]]), "", YEAR(Table12[[#This Row],[Inspection Date]]))</f>
        <v/>
      </c>
      <c r="Y5" s="79" t="str">
        <f>IF(ISBLANK(Table12[[#This Row],[Inspection Date]]), "", MONTH(Table12[[#This Row],[Inspection Date]]))</f>
        <v/>
      </c>
      <c r="Z5" s="80"/>
      <c r="AA5" s="79"/>
      <c r="AB5" s="81"/>
      <c r="AC5" s="79"/>
      <c r="AD5" s="79"/>
      <c r="AE5" s="79"/>
    </row>
    <row r="6" spans="1:31" x14ac:dyDescent="0.55000000000000004">
      <c r="A6" s="79"/>
      <c r="B6" s="80"/>
      <c r="C6" s="83"/>
      <c r="D6" s="81"/>
      <c r="E6" s="79"/>
      <c r="F6" s="79"/>
      <c r="G6" s="80" t="str">
        <f>IF(OR(ISBLANK(Table12[[#This Row],[BMP Status]]),ISBLANK(Table12[[#This Row],[Year Installed or Planned]]),ISBLANK(Table12[[#This Row],[Month Installed or Planned ]])), "", IFERROR(DATE(Table12[[#This Row],[Year Installed or Planned]],Table12[[#This Row],[Month Installed or Planned ]], 1), ""))</f>
        <v/>
      </c>
      <c r="H6" s="79"/>
      <c r="I6" s="79"/>
      <c r="J6" s="79" t="str">
        <f>IFERROR(INDEX( Table1[Credit Duration], MATCH(Table12[[#This Row],[Practice Name]],Table1[BMPFullName], 0)), "")</f>
        <v/>
      </c>
      <c r="K6" s="79"/>
      <c r="L6" s="79"/>
      <c r="M6" s="79"/>
      <c r="N6" s="79"/>
      <c r="O6" s="79"/>
      <c r="P6" s="79"/>
      <c r="Q6" s="79"/>
      <c r="R6" s="79"/>
      <c r="S6" s="79"/>
      <c r="T6" s="79"/>
      <c r="U6" s="79"/>
      <c r="V6" s="79"/>
      <c r="W6" s="84"/>
      <c r="X6" s="79" t="str">
        <f>IF(ISBLANK(Table12[[#This Row],[Inspection Date]]), "", YEAR(Table12[[#This Row],[Inspection Date]]))</f>
        <v/>
      </c>
      <c r="Y6" s="79" t="str">
        <f>IF(ISBLANK(Table12[[#This Row],[Inspection Date]]), "", MONTH(Table12[[#This Row],[Inspection Date]]))</f>
        <v/>
      </c>
      <c r="Z6" s="80"/>
      <c r="AA6" s="79"/>
      <c r="AB6" s="81"/>
      <c r="AC6" s="79"/>
      <c r="AD6" s="79"/>
      <c r="AE6" s="79"/>
    </row>
    <row r="7" spans="1:31" x14ac:dyDescent="0.55000000000000004">
      <c r="A7" s="79"/>
      <c r="B7" s="80"/>
      <c r="C7" s="83"/>
      <c r="D7" s="81"/>
      <c r="E7" s="79"/>
      <c r="F7" s="79"/>
      <c r="G7" s="80" t="str">
        <f>IF(OR(ISBLANK(Table12[[#This Row],[BMP Status]]),ISBLANK(Table12[[#This Row],[Year Installed or Planned]]),ISBLANK(Table12[[#This Row],[Month Installed or Planned ]])), "", IFERROR(DATE(Table12[[#This Row],[Year Installed or Planned]],Table12[[#This Row],[Month Installed or Planned ]], 1), ""))</f>
        <v/>
      </c>
      <c r="H7" s="79"/>
      <c r="I7" s="79"/>
      <c r="J7" s="79" t="str">
        <f>IFERROR(INDEX( Table1[Credit Duration], MATCH(Table12[[#This Row],[Practice Name]],Table1[BMPFullName], 0)), "")</f>
        <v/>
      </c>
      <c r="K7" s="79"/>
      <c r="L7" s="79"/>
      <c r="M7" s="79"/>
      <c r="N7" s="79"/>
      <c r="O7" s="79"/>
      <c r="P7" s="79"/>
      <c r="Q7" s="79"/>
      <c r="R7" s="79"/>
      <c r="S7" s="79"/>
      <c r="T7" s="79"/>
      <c r="U7" s="79"/>
      <c r="V7" s="79"/>
      <c r="W7" s="84"/>
      <c r="X7" s="79" t="str">
        <f>IF(ISBLANK(Table12[[#This Row],[Inspection Date]]), "", YEAR(Table12[[#This Row],[Inspection Date]]))</f>
        <v/>
      </c>
      <c r="Y7" s="79" t="str">
        <f>IF(ISBLANK(Table12[[#This Row],[Inspection Date]]), "", MONTH(Table12[[#This Row],[Inspection Date]]))</f>
        <v/>
      </c>
      <c r="Z7" s="80"/>
      <c r="AA7" s="79"/>
      <c r="AB7" s="81"/>
      <c r="AC7" s="79"/>
      <c r="AD7" s="79"/>
      <c r="AE7" s="79"/>
    </row>
    <row r="8" spans="1:31" x14ac:dyDescent="0.55000000000000004">
      <c r="A8" s="79"/>
      <c r="B8" s="80"/>
      <c r="C8" s="83"/>
      <c r="D8" s="81"/>
      <c r="E8" s="79"/>
      <c r="F8" s="79"/>
      <c r="G8" s="80" t="str">
        <f>IF(OR(ISBLANK(Table12[[#This Row],[BMP Status]]),ISBLANK(Table12[[#This Row],[Year Installed or Planned]]),ISBLANK(Table12[[#This Row],[Month Installed or Planned ]])), "", IFERROR(DATE(Table12[[#This Row],[Year Installed or Planned]],Table12[[#This Row],[Month Installed or Planned ]], 1), ""))</f>
        <v/>
      </c>
      <c r="H8" s="79"/>
      <c r="I8" s="79"/>
      <c r="J8" s="79" t="str">
        <f>IFERROR(INDEX( Table1[Credit Duration], MATCH(Table12[[#This Row],[Practice Name]],Table1[BMPFullName], 0)), "")</f>
        <v/>
      </c>
      <c r="K8" s="79"/>
      <c r="L8" s="79"/>
      <c r="M8" s="79"/>
      <c r="N8" s="79"/>
      <c r="O8" s="79"/>
      <c r="P8" s="79"/>
      <c r="Q8" s="79"/>
      <c r="R8" s="79"/>
      <c r="S8" s="79"/>
      <c r="T8" s="79"/>
      <c r="U8" s="79"/>
      <c r="V8" s="79"/>
      <c r="W8" s="84"/>
      <c r="X8" s="79" t="str">
        <f>IF(ISBLANK(Table12[[#This Row],[Inspection Date]]), "", YEAR(Table12[[#This Row],[Inspection Date]]))</f>
        <v/>
      </c>
      <c r="Y8" s="79" t="str">
        <f>IF(ISBLANK(Table12[[#This Row],[Inspection Date]]), "", MONTH(Table12[[#This Row],[Inspection Date]]))</f>
        <v/>
      </c>
      <c r="Z8" s="80"/>
      <c r="AA8" s="79"/>
      <c r="AB8" s="81"/>
      <c r="AC8" s="79"/>
      <c r="AD8" s="79"/>
      <c r="AE8" s="79"/>
    </row>
    <row r="9" spans="1:31" x14ac:dyDescent="0.55000000000000004">
      <c r="A9" s="79"/>
      <c r="B9" s="80"/>
      <c r="C9" s="83"/>
      <c r="D9" s="81"/>
      <c r="E9" s="79"/>
      <c r="F9" s="79"/>
      <c r="G9" s="80" t="str">
        <f>IF(OR(ISBLANK(Table12[[#This Row],[BMP Status]]),ISBLANK(Table12[[#This Row],[Year Installed or Planned]]),ISBLANK(Table12[[#This Row],[Month Installed or Planned ]])), "", IFERROR(DATE(Table12[[#This Row],[Year Installed or Planned]],Table12[[#This Row],[Month Installed or Planned ]], 1), ""))</f>
        <v/>
      </c>
      <c r="H9" s="79"/>
      <c r="I9" s="79"/>
      <c r="J9" s="79" t="str">
        <f>IFERROR(INDEX( Table1[Credit Duration], MATCH(Table12[[#This Row],[Practice Name]],Table1[BMPFullName], 0)), "")</f>
        <v/>
      </c>
      <c r="K9" s="79"/>
      <c r="L9" s="79"/>
      <c r="M9" s="79"/>
      <c r="N9" s="79"/>
      <c r="O9" s="79"/>
      <c r="P9" s="79"/>
      <c r="Q9" s="79"/>
      <c r="R9" s="79"/>
      <c r="S9" s="79"/>
      <c r="T9" s="79"/>
      <c r="U9" s="79"/>
      <c r="V9" s="79"/>
      <c r="W9" s="84"/>
      <c r="X9" s="79" t="str">
        <f>IF(ISBLANK(Table12[[#This Row],[Inspection Date]]), "", YEAR(Table12[[#This Row],[Inspection Date]]))</f>
        <v/>
      </c>
      <c r="Y9" s="79" t="str">
        <f>IF(ISBLANK(Table12[[#This Row],[Inspection Date]]), "", MONTH(Table12[[#This Row],[Inspection Date]]))</f>
        <v/>
      </c>
      <c r="Z9" s="80"/>
      <c r="AA9" s="79"/>
      <c r="AB9" s="81"/>
      <c r="AC9" s="79"/>
      <c r="AD9" s="79"/>
      <c r="AE9" s="79"/>
    </row>
    <row r="10" spans="1:31" x14ac:dyDescent="0.55000000000000004">
      <c r="A10" s="79"/>
      <c r="B10" s="80"/>
      <c r="C10" s="83"/>
      <c r="D10" s="81"/>
      <c r="E10" s="79"/>
      <c r="F10" s="79"/>
      <c r="G10" s="80" t="str">
        <f>IF(OR(ISBLANK(Table12[[#This Row],[BMP Status]]),ISBLANK(Table12[[#This Row],[Year Installed or Planned]]),ISBLANK(Table12[[#This Row],[Month Installed or Planned ]])), "", IFERROR(DATE(Table12[[#This Row],[Year Installed or Planned]],Table12[[#This Row],[Month Installed or Planned ]], 1), ""))</f>
        <v/>
      </c>
      <c r="H10" s="79"/>
      <c r="I10" s="79"/>
      <c r="J10" s="79" t="str">
        <f>IFERROR(INDEX( Table1[Credit Duration], MATCH(Table12[[#This Row],[Practice Name]],Table1[BMPFullName], 0)), "")</f>
        <v/>
      </c>
      <c r="K10" s="79"/>
      <c r="L10" s="79"/>
      <c r="M10" s="79"/>
      <c r="N10" s="79"/>
      <c r="O10" s="79"/>
      <c r="P10" s="79"/>
      <c r="Q10" s="79"/>
      <c r="R10" s="79"/>
      <c r="S10" s="79"/>
      <c r="T10" s="79"/>
      <c r="U10" s="79"/>
      <c r="V10" s="79"/>
      <c r="W10" s="84"/>
      <c r="X10" s="79" t="str">
        <f>IF(ISBLANK(Table12[[#This Row],[Inspection Date]]), "", YEAR(Table12[[#This Row],[Inspection Date]]))</f>
        <v/>
      </c>
      <c r="Y10" s="79" t="str">
        <f>IF(ISBLANK(Table12[[#This Row],[Inspection Date]]), "", MONTH(Table12[[#This Row],[Inspection Date]]))</f>
        <v/>
      </c>
      <c r="Z10" s="80"/>
      <c r="AA10" s="79"/>
      <c r="AB10" s="81"/>
      <c r="AC10" s="79"/>
      <c r="AD10" s="79"/>
      <c r="AE10" s="79"/>
    </row>
    <row r="11" spans="1:31" x14ac:dyDescent="0.55000000000000004">
      <c r="A11" s="79"/>
      <c r="B11" s="80"/>
      <c r="C11" s="83"/>
      <c r="D11" s="81"/>
      <c r="E11" s="79"/>
      <c r="F11" s="79"/>
      <c r="G11" s="80" t="str">
        <f>IF(OR(ISBLANK(Table12[[#This Row],[BMP Status]]),ISBLANK(Table12[[#This Row],[Year Installed or Planned]]),ISBLANK(Table12[[#This Row],[Month Installed or Planned ]])), "", IFERROR(DATE(Table12[[#This Row],[Year Installed or Planned]],Table12[[#This Row],[Month Installed or Planned ]], 1), ""))</f>
        <v/>
      </c>
      <c r="H11" s="79"/>
      <c r="I11" s="79"/>
      <c r="J11" s="79" t="str">
        <f>IFERROR(INDEX( Table1[Credit Duration], MATCH(Table12[[#This Row],[Practice Name]],Table1[BMPFullName], 0)), "")</f>
        <v/>
      </c>
      <c r="K11" s="79"/>
      <c r="L11" s="79"/>
      <c r="M11" s="79"/>
      <c r="N11" s="79"/>
      <c r="O11" s="79"/>
      <c r="P11" s="79"/>
      <c r="Q11" s="79"/>
      <c r="R11" s="79"/>
      <c r="S11" s="79"/>
      <c r="T11" s="79"/>
      <c r="U11" s="79"/>
      <c r="V11" s="79"/>
      <c r="W11" s="84"/>
      <c r="X11" s="79" t="str">
        <f>IF(ISBLANK(Table12[[#This Row],[Inspection Date]]), "", YEAR(Table12[[#This Row],[Inspection Date]]))</f>
        <v/>
      </c>
      <c r="Y11" s="79" t="str">
        <f>IF(ISBLANK(Table12[[#This Row],[Inspection Date]]), "", MONTH(Table12[[#This Row],[Inspection Date]]))</f>
        <v/>
      </c>
      <c r="Z11" s="80"/>
      <c r="AA11" s="79"/>
      <c r="AB11" s="81"/>
      <c r="AC11" s="79"/>
      <c r="AD11" s="79"/>
      <c r="AE11" s="79"/>
    </row>
    <row r="12" spans="1:31" x14ac:dyDescent="0.55000000000000004">
      <c r="A12" s="79"/>
      <c r="B12" s="80"/>
      <c r="C12" s="83"/>
      <c r="D12" s="81"/>
      <c r="E12" s="79"/>
      <c r="F12" s="79"/>
      <c r="G12" s="80" t="str">
        <f>IF(OR(ISBLANK(Table12[[#This Row],[BMP Status]]),ISBLANK(Table12[[#This Row],[Year Installed or Planned]]),ISBLANK(Table12[[#This Row],[Month Installed or Planned ]])), "", IFERROR(DATE(Table12[[#This Row],[Year Installed or Planned]],Table12[[#This Row],[Month Installed or Planned ]], 1), ""))</f>
        <v/>
      </c>
      <c r="H12" s="79"/>
      <c r="I12" s="79"/>
      <c r="J12" s="79" t="str">
        <f>IFERROR(INDEX( Table1[Credit Duration], MATCH(Table12[[#This Row],[Practice Name]],Table1[BMPFullName], 0)), "")</f>
        <v/>
      </c>
      <c r="K12" s="79"/>
      <c r="L12" s="79"/>
      <c r="M12" s="79"/>
      <c r="N12" s="79"/>
      <c r="O12" s="79"/>
      <c r="P12" s="79"/>
      <c r="Q12" s="79"/>
      <c r="R12" s="79"/>
      <c r="S12" s="79"/>
      <c r="T12" s="79"/>
      <c r="U12" s="79"/>
      <c r="V12" s="79"/>
      <c r="W12" s="84"/>
      <c r="X12" s="79" t="str">
        <f>IF(ISBLANK(Table12[[#This Row],[Inspection Date]]), "", YEAR(Table12[[#This Row],[Inspection Date]]))</f>
        <v/>
      </c>
      <c r="Y12" s="79" t="str">
        <f>IF(ISBLANK(Table12[[#This Row],[Inspection Date]]), "", MONTH(Table12[[#This Row],[Inspection Date]]))</f>
        <v/>
      </c>
      <c r="Z12" s="80"/>
      <c r="AA12" s="79"/>
      <c r="AB12" s="81"/>
      <c r="AC12" s="79"/>
      <c r="AD12" s="79"/>
      <c r="AE12" s="79"/>
    </row>
    <row r="13" spans="1:31" x14ac:dyDescent="0.55000000000000004">
      <c r="A13" s="79"/>
      <c r="B13" s="80"/>
      <c r="C13" s="83"/>
      <c r="D13" s="81"/>
      <c r="E13" s="79"/>
      <c r="F13" s="79"/>
      <c r="G13" s="80" t="str">
        <f>IF(OR(ISBLANK(Table12[[#This Row],[BMP Status]]),ISBLANK(Table12[[#This Row],[Year Installed or Planned]]),ISBLANK(Table12[[#This Row],[Month Installed or Planned ]])), "", IFERROR(DATE(Table12[[#This Row],[Year Installed or Planned]],Table12[[#This Row],[Month Installed or Planned ]], 1), ""))</f>
        <v/>
      </c>
      <c r="H13" s="79"/>
      <c r="I13" s="79"/>
      <c r="J13" s="79" t="str">
        <f>IFERROR(INDEX( Table1[Credit Duration], MATCH(Table12[[#This Row],[Practice Name]],Table1[BMPFullName], 0)), "")</f>
        <v/>
      </c>
      <c r="K13" s="79"/>
      <c r="L13" s="79"/>
      <c r="M13" s="79"/>
      <c r="N13" s="79"/>
      <c r="O13" s="79"/>
      <c r="P13" s="79"/>
      <c r="Q13" s="79"/>
      <c r="R13" s="79"/>
      <c r="S13" s="79"/>
      <c r="T13" s="79"/>
      <c r="U13" s="79"/>
      <c r="V13" s="79"/>
      <c r="W13" s="84"/>
      <c r="X13" s="79" t="str">
        <f>IF(ISBLANK(Table12[[#This Row],[Inspection Date]]), "", YEAR(Table12[[#This Row],[Inspection Date]]))</f>
        <v/>
      </c>
      <c r="Y13" s="79" t="str">
        <f>IF(ISBLANK(Table12[[#This Row],[Inspection Date]]), "", MONTH(Table12[[#This Row],[Inspection Date]]))</f>
        <v/>
      </c>
      <c r="Z13" s="80"/>
      <c r="AA13" s="79"/>
      <c r="AB13" s="81"/>
      <c r="AC13" s="79"/>
      <c r="AD13" s="79"/>
      <c r="AE13" s="79"/>
    </row>
    <row r="14" spans="1:31" x14ac:dyDescent="0.55000000000000004">
      <c r="A14" s="79"/>
      <c r="B14" s="80"/>
      <c r="C14" s="83"/>
      <c r="D14" s="81"/>
      <c r="E14" s="79"/>
      <c r="F14" s="79"/>
      <c r="G14" s="80" t="str">
        <f>IF(OR(ISBLANK(Table12[[#This Row],[BMP Status]]),ISBLANK(Table12[[#This Row],[Year Installed or Planned]]),ISBLANK(Table12[[#This Row],[Month Installed or Planned ]])), "", IFERROR(DATE(Table12[[#This Row],[Year Installed or Planned]],Table12[[#This Row],[Month Installed or Planned ]], 1), ""))</f>
        <v/>
      </c>
      <c r="H14" s="79"/>
      <c r="I14" s="79"/>
      <c r="J14" s="79" t="str">
        <f>IFERROR(INDEX( Table1[Credit Duration], MATCH(Table12[[#This Row],[Practice Name]],Table1[BMPFullName], 0)), "")</f>
        <v/>
      </c>
      <c r="K14" s="79"/>
      <c r="L14" s="79"/>
      <c r="M14" s="79"/>
      <c r="N14" s="79"/>
      <c r="O14" s="79"/>
      <c r="P14" s="79"/>
      <c r="Q14" s="79"/>
      <c r="R14" s="79"/>
      <c r="S14" s="79"/>
      <c r="T14" s="79"/>
      <c r="U14" s="79"/>
      <c r="V14" s="79"/>
      <c r="W14" s="84"/>
      <c r="X14" s="79" t="str">
        <f>IF(ISBLANK(Table12[[#This Row],[Inspection Date]]), "", YEAR(Table12[[#This Row],[Inspection Date]]))</f>
        <v/>
      </c>
      <c r="Y14" s="79" t="str">
        <f>IF(ISBLANK(Table12[[#This Row],[Inspection Date]]), "", MONTH(Table12[[#This Row],[Inspection Date]]))</f>
        <v/>
      </c>
      <c r="Z14" s="80"/>
      <c r="AA14" s="79"/>
      <c r="AB14" s="81"/>
      <c r="AC14" s="79"/>
      <c r="AD14" s="79"/>
      <c r="AE14" s="79"/>
    </row>
    <row r="15" spans="1:31" x14ac:dyDescent="0.55000000000000004">
      <c r="A15" s="79"/>
      <c r="B15" s="80"/>
      <c r="C15" s="83"/>
      <c r="D15" s="81"/>
      <c r="E15" s="79"/>
      <c r="F15" s="79"/>
      <c r="G15" s="80" t="str">
        <f>IF(OR(ISBLANK(Table12[[#This Row],[BMP Status]]),ISBLANK(Table12[[#This Row],[Year Installed or Planned]]),ISBLANK(Table12[[#This Row],[Month Installed or Planned ]])), "", IFERROR(DATE(Table12[[#This Row],[Year Installed or Planned]],Table12[[#This Row],[Month Installed or Planned ]], 1), ""))</f>
        <v/>
      </c>
      <c r="H15" s="79"/>
      <c r="I15" s="79"/>
      <c r="J15" s="79" t="str">
        <f>IFERROR(INDEX( Table1[Credit Duration], MATCH(Table12[[#This Row],[Practice Name]],Table1[BMPFullName], 0)), "")</f>
        <v/>
      </c>
      <c r="K15" s="79"/>
      <c r="L15" s="79"/>
      <c r="M15" s="79"/>
      <c r="N15" s="79"/>
      <c r="O15" s="79"/>
      <c r="P15" s="79"/>
      <c r="Q15" s="79"/>
      <c r="R15" s="79"/>
      <c r="S15" s="79"/>
      <c r="T15" s="79"/>
      <c r="U15" s="79"/>
      <c r="V15" s="79"/>
      <c r="W15" s="84"/>
      <c r="X15" s="79" t="str">
        <f>IF(ISBLANK(Table12[[#This Row],[Inspection Date]]), "", YEAR(Table12[[#This Row],[Inspection Date]]))</f>
        <v/>
      </c>
      <c r="Y15" s="79" t="str">
        <f>IF(ISBLANK(Table12[[#This Row],[Inspection Date]]), "", MONTH(Table12[[#This Row],[Inspection Date]]))</f>
        <v/>
      </c>
      <c r="Z15" s="80"/>
      <c r="AA15" s="79"/>
      <c r="AB15" s="81"/>
      <c r="AC15" s="79"/>
      <c r="AD15" s="79"/>
      <c r="AE15" s="79"/>
    </row>
    <row r="16" spans="1:31" x14ac:dyDescent="0.55000000000000004">
      <c r="A16" s="79"/>
      <c r="B16" s="80"/>
      <c r="C16" s="83"/>
      <c r="D16" s="81"/>
      <c r="E16" s="79"/>
      <c r="F16" s="79"/>
      <c r="G16" s="80" t="str">
        <f>IF(OR(ISBLANK(Table12[[#This Row],[BMP Status]]),ISBLANK(Table12[[#This Row],[Year Installed or Planned]]),ISBLANK(Table12[[#This Row],[Month Installed or Planned ]])), "", IFERROR(DATE(Table12[[#This Row],[Year Installed or Planned]],Table12[[#This Row],[Month Installed or Planned ]], 1), ""))</f>
        <v/>
      </c>
      <c r="H16" s="79"/>
      <c r="I16" s="79"/>
      <c r="J16" s="79" t="str">
        <f>IFERROR(INDEX( Table1[Credit Duration], MATCH(Table12[[#This Row],[Practice Name]],Table1[BMPFullName], 0)), "")</f>
        <v/>
      </c>
      <c r="K16" s="79"/>
      <c r="L16" s="79"/>
      <c r="M16" s="79"/>
      <c r="N16" s="79"/>
      <c r="O16" s="79"/>
      <c r="P16" s="79"/>
      <c r="Q16" s="79"/>
      <c r="R16" s="79"/>
      <c r="S16" s="79"/>
      <c r="T16" s="79"/>
      <c r="U16" s="79"/>
      <c r="V16" s="79"/>
      <c r="W16" s="84"/>
      <c r="X16" s="79" t="str">
        <f>IF(ISBLANK(Table12[[#This Row],[Inspection Date]]), "", YEAR(Table12[[#This Row],[Inspection Date]]))</f>
        <v/>
      </c>
      <c r="Y16" s="79" t="str">
        <f>IF(ISBLANK(Table12[[#This Row],[Inspection Date]]), "", MONTH(Table12[[#This Row],[Inspection Date]]))</f>
        <v/>
      </c>
      <c r="Z16" s="80"/>
      <c r="AA16" s="79"/>
      <c r="AB16" s="81"/>
      <c r="AC16" s="79"/>
      <c r="AD16" s="79"/>
      <c r="AE16" s="79"/>
    </row>
    <row r="17" spans="1:31" x14ac:dyDescent="0.55000000000000004">
      <c r="A17" s="79"/>
      <c r="B17" s="80"/>
      <c r="C17" s="83"/>
      <c r="D17" s="81"/>
      <c r="E17" s="79"/>
      <c r="F17" s="79"/>
      <c r="G17" s="80" t="str">
        <f>IF(OR(ISBLANK(Table12[[#This Row],[BMP Status]]),ISBLANK(Table12[[#This Row],[Year Installed or Planned]]),ISBLANK(Table12[[#This Row],[Month Installed or Planned ]])), "", IFERROR(DATE(Table12[[#This Row],[Year Installed or Planned]],Table12[[#This Row],[Month Installed or Planned ]], 1), ""))</f>
        <v/>
      </c>
      <c r="H17" s="79"/>
      <c r="I17" s="79"/>
      <c r="J17" s="79" t="str">
        <f>IFERROR(INDEX( Table1[Credit Duration], MATCH(Table12[[#This Row],[Practice Name]],Table1[BMPFullName], 0)), "")</f>
        <v/>
      </c>
      <c r="K17" s="79"/>
      <c r="L17" s="79"/>
      <c r="M17" s="79"/>
      <c r="N17" s="79"/>
      <c r="O17" s="79"/>
      <c r="P17" s="79"/>
      <c r="Q17" s="79"/>
      <c r="R17" s="79"/>
      <c r="S17" s="79"/>
      <c r="T17" s="79"/>
      <c r="U17" s="79"/>
      <c r="V17" s="79"/>
      <c r="W17" s="84"/>
      <c r="X17" s="79" t="str">
        <f>IF(ISBLANK(Table12[[#This Row],[Inspection Date]]), "", YEAR(Table12[[#This Row],[Inspection Date]]))</f>
        <v/>
      </c>
      <c r="Y17" s="79" t="str">
        <f>IF(ISBLANK(Table12[[#This Row],[Inspection Date]]), "", MONTH(Table12[[#This Row],[Inspection Date]]))</f>
        <v/>
      </c>
      <c r="Z17" s="80"/>
      <c r="AA17" s="79"/>
      <c r="AB17" s="81"/>
      <c r="AC17" s="79"/>
      <c r="AD17" s="79"/>
      <c r="AE17" s="79"/>
    </row>
    <row r="18" spans="1:31" x14ac:dyDescent="0.55000000000000004">
      <c r="A18" s="79"/>
      <c r="B18" s="80"/>
      <c r="C18" s="83"/>
      <c r="D18" s="81"/>
      <c r="E18" s="79"/>
      <c r="F18" s="79"/>
      <c r="G18" s="80" t="str">
        <f>IF(OR(ISBLANK(Table12[[#This Row],[BMP Status]]),ISBLANK(Table12[[#This Row],[Year Installed or Planned]]),ISBLANK(Table12[[#This Row],[Month Installed or Planned ]])), "", IFERROR(DATE(Table12[[#This Row],[Year Installed or Planned]],Table12[[#This Row],[Month Installed or Planned ]], 1), ""))</f>
        <v/>
      </c>
      <c r="H18" s="79"/>
      <c r="I18" s="79"/>
      <c r="J18" s="79" t="str">
        <f>IFERROR(INDEX( Table1[Credit Duration], MATCH(Table12[[#This Row],[Practice Name]],Table1[BMPFullName], 0)), "")</f>
        <v/>
      </c>
      <c r="K18" s="79"/>
      <c r="L18" s="79"/>
      <c r="M18" s="79"/>
      <c r="N18" s="79"/>
      <c r="O18" s="79"/>
      <c r="P18" s="79"/>
      <c r="Q18" s="79"/>
      <c r="R18" s="79"/>
      <c r="S18" s="79"/>
      <c r="T18" s="79"/>
      <c r="U18" s="79"/>
      <c r="V18" s="79"/>
      <c r="W18" s="84"/>
      <c r="X18" s="79" t="str">
        <f>IF(ISBLANK(Table12[[#This Row],[Inspection Date]]), "", YEAR(Table12[[#This Row],[Inspection Date]]))</f>
        <v/>
      </c>
      <c r="Y18" s="79" t="str">
        <f>IF(ISBLANK(Table12[[#This Row],[Inspection Date]]), "", MONTH(Table12[[#This Row],[Inspection Date]]))</f>
        <v/>
      </c>
      <c r="Z18" s="80"/>
      <c r="AA18" s="79"/>
      <c r="AB18" s="81"/>
      <c r="AC18" s="79"/>
      <c r="AD18" s="79"/>
      <c r="AE18" s="79"/>
    </row>
    <row r="19" spans="1:31" x14ac:dyDescent="0.55000000000000004">
      <c r="A19" s="79"/>
      <c r="B19" s="80"/>
      <c r="C19" s="83"/>
      <c r="D19" s="81"/>
      <c r="E19" s="79"/>
      <c r="F19" s="79"/>
      <c r="G19" s="80" t="str">
        <f>IF(OR(ISBLANK(Table12[[#This Row],[BMP Status]]),ISBLANK(Table12[[#This Row],[Year Installed or Planned]]),ISBLANK(Table12[[#This Row],[Month Installed or Planned ]])), "", IFERROR(DATE(Table12[[#This Row],[Year Installed or Planned]],Table12[[#This Row],[Month Installed or Planned ]], 1), ""))</f>
        <v/>
      </c>
      <c r="H19" s="79"/>
      <c r="I19" s="79"/>
      <c r="J19" s="79" t="str">
        <f>IFERROR(INDEX( Table1[Credit Duration], MATCH(Table12[[#This Row],[Practice Name]],Table1[BMPFullName], 0)), "")</f>
        <v/>
      </c>
      <c r="K19" s="79"/>
      <c r="L19" s="79"/>
      <c r="M19" s="79"/>
      <c r="N19" s="79"/>
      <c r="O19" s="79"/>
      <c r="P19" s="79"/>
      <c r="Q19" s="79"/>
      <c r="R19" s="79"/>
      <c r="S19" s="79"/>
      <c r="T19" s="79"/>
      <c r="U19" s="79"/>
      <c r="V19" s="79"/>
      <c r="W19" s="84"/>
      <c r="X19" s="79" t="str">
        <f>IF(ISBLANK(Table12[[#This Row],[Inspection Date]]), "", YEAR(Table12[[#This Row],[Inspection Date]]))</f>
        <v/>
      </c>
      <c r="Y19" s="79" t="str">
        <f>IF(ISBLANK(Table12[[#This Row],[Inspection Date]]), "", MONTH(Table12[[#This Row],[Inspection Date]]))</f>
        <v/>
      </c>
      <c r="Z19" s="80"/>
      <c r="AA19" s="79"/>
      <c r="AB19" s="81"/>
      <c r="AC19" s="79"/>
      <c r="AD19" s="79"/>
      <c r="AE19" s="79"/>
    </row>
    <row r="20" spans="1:31" x14ac:dyDescent="0.55000000000000004">
      <c r="A20" s="79"/>
      <c r="B20" s="80"/>
      <c r="C20" s="83"/>
      <c r="D20" s="81"/>
      <c r="E20" s="79"/>
      <c r="F20" s="79"/>
      <c r="G20" s="80" t="str">
        <f>IF(OR(ISBLANK(Table12[[#This Row],[BMP Status]]),ISBLANK(Table12[[#This Row],[Year Installed or Planned]]),ISBLANK(Table12[[#This Row],[Month Installed or Planned ]])), "", IFERROR(DATE(Table12[[#This Row],[Year Installed or Planned]],Table12[[#This Row],[Month Installed or Planned ]], 1), ""))</f>
        <v/>
      </c>
      <c r="H20" s="79"/>
      <c r="I20" s="79"/>
      <c r="J20" s="79" t="str">
        <f>IFERROR(INDEX( Table1[Credit Duration], MATCH(Table12[[#This Row],[Practice Name]],Table1[BMPFullName], 0)), "")</f>
        <v/>
      </c>
      <c r="K20" s="79"/>
      <c r="L20" s="79"/>
      <c r="M20" s="79"/>
      <c r="N20" s="79"/>
      <c r="O20" s="79"/>
      <c r="P20" s="79"/>
      <c r="Q20" s="79"/>
      <c r="R20" s="79"/>
      <c r="S20" s="79"/>
      <c r="T20" s="79"/>
      <c r="U20" s="79"/>
      <c r="V20" s="79"/>
      <c r="W20" s="84"/>
      <c r="X20" s="79" t="str">
        <f>IF(ISBLANK(Table12[[#This Row],[Inspection Date]]), "", YEAR(Table12[[#This Row],[Inspection Date]]))</f>
        <v/>
      </c>
      <c r="Y20" s="79" t="str">
        <f>IF(ISBLANK(Table12[[#This Row],[Inspection Date]]), "", MONTH(Table12[[#This Row],[Inspection Date]]))</f>
        <v/>
      </c>
      <c r="Z20" s="80"/>
      <c r="AA20" s="79"/>
      <c r="AB20" s="81"/>
      <c r="AC20" s="79"/>
      <c r="AD20" s="79"/>
      <c r="AE20" s="79"/>
    </row>
    <row r="21" spans="1:31" x14ac:dyDescent="0.55000000000000004">
      <c r="A21" s="79"/>
      <c r="B21" s="80"/>
      <c r="C21" s="83"/>
      <c r="D21" s="81"/>
      <c r="E21" s="79"/>
      <c r="F21" s="79"/>
      <c r="G21" s="80" t="str">
        <f>IF(OR(ISBLANK(Table12[[#This Row],[BMP Status]]),ISBLANK(Table12[[#This Row],[Year Installed or Planned]]),ISBLANK(Table12[[#This Row],[Month Installed or Planned ]])), "", IFERROR(DATE(Table12[[#This Row],[Year Installed or Planned]],Table12[[#This Row],[Month Installed or Planned ]], 1), ""))</f>
        <v/>
      </c>
      <c r="H21" s="79"/>
      <c r="I21" s="79"/>
      <c r="J21" s="79" t="str">
        <f>IFERROR(INDEX( Table1[Credit Duration], MATCH(Table12[[#This Row],[Practice Name]],Table1[BMPFullName], 0)), "")</f>
        <v/>
      </c>
      <c r="K21" s="79"/>
      <c r="L21" s="79"/>
      <c r="M21" s="79"/>
      <c r="N21" s="79"/>
      <c r="O21" s="79"/>
      <c r="P21" s="79"/>
      <c r="Q21" s="79"/>
      <c r="R21" s="79"/>
      <c r="S21" s="79"/>
      <c r="T21" s="79"/>
      <c r="U21" s="79"/>
      <c r="V21" s="79"/>
      <c r="W21" s="84"/>
      <c r="X21" s="79" t="str">
        <f>IF(ISBLANK(Table12[[#This Row],[Inspection Date]]), "", YEAR(Table12[[#This Row],[Inspection Date]]))</f>
        <v/>
      </c>
      <c r="Y21" s="79" t="str">
        <f>IF(ISBLANK(Table12[[#This Row],[Inspection Date]]), "", MONTH(Table12[[#This Row],[Inspection Date]]))</f>
        <v/>
      </c>
      <c r="Z21" s="80"/>
      <c r="AA21" s="79"/>
      <c r="AB21" s="81"/>
      <c r="AC21" s="79"/>
      <c r="AD21" s="79"/>
      <c r="AE21" s="79"/>
    </row>
    <row r="22" spans="1:31" x14ac:dyDescent="0.55000000000000004">
      <c r="A22" s="79"/>
      <c r="B22" s="80"/>
      <c r="C22" s="83"/>
      <c r="D22" s="81"/>
      <c r="E22" s="79"/>
      <c r="F22" s="79"/>
      <c r="G22" s="80" t="str">
        <f>IF(OR(ISBLANK(Table12[[#This Row],[BMP Status]]),ISBLANK(Table12[[#This Row],[Year Installed or Planned]]),ISBLANK(Table12[[#This Row],[Month Installed or Planned ]])), "", IFERROR(DATE(Table12[[#This Row],[Year Installed or Planned]],Table12[[#This Row],[Month Installed or Planned ]], 1), ""))</f>
        <v/>
      </c>
      <c r="H22" s="79"/>
      <c r="I22" s="79"/>
      <c r="J22" s="79" t="str">
        <f>IFERROR(INDEX( Table1[Credit Duration], MATCH(Table12[[#This Row],[Practice Name]],Table1[BMPFullName], 0)), "")</f>
        <v/>
      </c>
      <c r="K22" s="79"/>
      <c r="L22" s="79"/>
      <c r="M22" s="79"/>
      <c r="N22" s="79"/>
      <c r="O22" s="79"/>
      <c r="P22" s="79"/>
      <c r="Q22" s="79"/>
      <c r="R22" s="79"/>
      <c r="S22" s="79"/>
      <c r="T22" s="79"/>
      <c r="U22" s="79"/>
      <c r="V22" s="79"/>
      <c r="W22" s="84"/>
      <c r="X22" s="79" t="str">
        <f>IF(ISBLANK(Table12[[#This Row],[Inspection Date]]), "", YEAR(Table12[[#This Row],[Inspection Date]]))</f>
        <v/>
      </c>
      <c r="Y22" s="79" t="str">
        <f>IF(ISBLANK(Table12[[#This Row],[Inspection Date]]), "", MONTH(Table12[[#This Row],[Inspection Date]]))</f>
        <v/>
      </c>
      <c r="Z22" s="80"/>
      <c r="AA22" s="79"/>
      <c r="AB22" s="81"/>
      <c r="AC22" s="79"/>
      <c r="AD22" s="79"/>
      <c r="AE22" s="79"/>
    </row>
    <row r="23" spans="1:31" x14ac:dyDescent="0.55000000000000004">
      <c r="A23" s="79"/>
      <c r="B23" s="80"/>
      <c r="C23" s="83"/>
      <c r="D23" s="81"/>
      <c r="E23" s="79"/>
      <c r="F23" s="79"/>
      <c r="G23" s="80" t="str">
        <f>IF(OR(ISBLANK(Table12[[#This Row],[BMP Status]]),ISBLANK(Table12[[#This Row],[Year Installed or Planned]]),ISBLANK(Table12[[#This Row],[Month Installed or Planned ]])), "", IFERROR(DATE(Table12[[#This Row],[Year Installed or Planned]],Table12[[#This Row],[Month Installed or Planned ]], 1), ""))</f>
        <v/>
      </c>
      <c r="H23" s="79"/>
      <c r="I23" s="79"/>
      <c r="J23" s="79" t="str">
        <f>IFERROR(INDEX( Table1[Credit Duration], MATCH(Table12[[#This Row],[Practice Name]],Table1[BMPFullName], 0)), "")</f>
        <v/>
      </c>
      <c r="K23" s="79"/>
      <c r="L23" s="79"/>
      <c r="M23" s="79"/>
      <c r="N23" s="79"/>
      <c r="O23" s="79"/>
      <c r="P23" s="79"/>
      <c r="Q23" s="79"/>
      <c r="R23" s="79"/>
      <c r="S23" s="79"/>
      <c r="T23" s="79"/>
      <c r="U23" s="79"/>
      <c r="V23" s="79"/>
      <c r="W23" s="84"/>
      <c r="X23" s="79" t="str">
        <f>IF(ISBLANK(Table12[[#This Row],[Inspection Date]]), "", YEAR(Table12[[#This Row],[Inspection Date]]))</f>
        <v/>
      </c>
      <c r="Y23" s="79" t="str">
        <f>IF(ISBLANK(Table12[[#This Row],[Inspection Date]]), "", MONTH(Table12[[#This Row],[Inspection Date]]))</f>
        <v/>
      </c>
      <c r="Z23" s="80"/>
      <c r="AA23" s="79"/>
      <c r="AB23" s="81"/>
      <c r="AC23" s="79"/>
      <c r="AD23" s="79"/>
      <c r="AE23" s="79"/>
    </row>
    <row r="24" spans="1:31" x14ac:dyDescent="0.55000000000000004">
      <c r="A24" s="79"/>
      <c r="B24" s="80"/>
      <c r="C24" s="83"/>
      <c r="D24" s="81"/>
      <c r="E24" s="79"/>
      <c r="F24" s="79"/>
      <c r="G24" s="80" t="str">
        <f>IF(OR(ISBLANK(Table12[[#This Row],[BMP Status]]),ISBLANK(Table12[[#This Row],[Year Installed or Planned]]),ISBLANK(Table12[[#This Row],[Month Installed or Planned ]])), "", IFERROR(DATE(Table12[[#This Row],[Year Installed or Planned]],Table12[[#This Row],[Month Installed or Planned ]], 1), ""))</f>
        <v/>
      </c>
      <c r="H24" s="79"/>
      <c r="I24" s="79"/>
      <c r="J24" s="79" t="str">
        <f>IFERROR(INDEX( Table1[Credit Duration], MATCH(Table12[[#This Row],[Practice Name]],Table1[BMPFullName], 0)), "")</f>
        <v/>
      </c>
      <c r="K24" s="79"/>
      <c r="L24" s="79"/>
      <c r="M24" s="79"/>
      <c r="N24" s="79"/>
      <c r="O24" s="79"/>
      <c r="P24" s="79"/>
      <c r="Q24" s="79"/>
      <c r="R24" s="79"/>
      <c r="S24" s="79"/>
      <c r="T24" s="79"/>
      <c r="U24" s="79"/>
      <c r="V24" s="79"/>
      <c r="W24" s="84"/>
      <c r="X24" s="79" t="str">
        <f>IF(ISBLANK(Table12[[#This Row],[Inspection Date]]), "", YEAR(Table12[[#This Row],[Inspection Date]]))</f>
        <v/>
      </c>
      <c r="Y24" s="79" t="str">
        <f>IF(ISBLANK(Table12[[#This Row],[Inspection Date]]), "", MONTH(Table12[[#This Row],[Inspection Date]]))</f>
        <v/>
      </c>
      <c r="Z24" s="80"/>
      <c r="AA24" s="79"/>
      <c r="AB24" s="81"/>
      <c r="AC24" s="79"/>
      <c r="AD24" s="79"/>
      <c r="AE24" s="79"/>
    </row>
    <row r="25" spans="1:31" x14ac:dyDescent="0.55000000000000004">
      <c r="A25" s="79"/>
      <c r="B25" s="80"/>
      <c r="C25" s="83"/>
      <c r="D25" s="81"/>
      <c r="E25" s="79"/>
      <c r="F25" s="79"/>
      <c r="G25" s="80" t="str">
        <f>IF(OR(ISBLANK(Table12[[#This Row],[BMP Status]]),ISBLANK(Table12[[#This Row],[Year Installed or Planned]]),ISBLANK(Table12[[#This Row],[Month Installed or Planned ]])), "", IFERROR(DATE(Table12[[#This Row],[Year Installed or Planned]],Table12[[#This Row],[Month Installed or Planned ]], 1), ""))</f>
        <v/>
      </c>
      <c r="H25" s="79"/>
      <c r="I25" s="79"/>
      <c r="J25" s="79" t="str">
        <f>IFERROR(INDEX( Table1[Credit Duration], MATCH(Table12[[#This Row],[Practice Name]],Table1[BMPFullName], 0)), "")</f>
        <v/>
      </c>
      <c r="K25" s="79"/>
      <c r="L25" s="79"/>
      <c r="M25" s="79"/>
      <c r="N25" s="79"/>
      <c r="O25" s="79"/>
      <c r="P25" s="79"/>
      <c r="Q25" s="79"/>
      <c r="R25" s="79"/>
      <c r="S25" s="79"/>
      <c r="T25" s="79"/>
      <c r="U25" s="79"/>
      <c r="V25" s="79"/>
      <c r="W25" s="84"/>
      <c r="X25" s="79" t="str">
        <f>IF(ISBLANK(Table12[[#This Row],[Inspection Date]]), "", YEAR(Table12[[#This Row],[Inspection Date]]))</f>
        <v/>
      </c>
      <c r="Y25" s="79" t="str">
        <f>IF(ISBLANK(Table12[[#This Row],[Inspection Date]]), "", MONTH(Table12[[#This Row],[Inspection Date]]))</f>
        <v/>
      </c>
      <c r="Z25" s="80"/>
      <c r="AA25" s="79"/>
      <c r="AB25" s="81"/>
      <c r="AC25" s="79"/>
      <c r="AD25" s="79"/>
      <c r="AE25" s="79"/>
    </row>
    <row r="26" spans="1:31" x14ac:dyDescent="0.55000000000000004">
      <c r="A26" s="79"/>
      <c r="B26" s="80"/>
      <c r="C26" s="83"/>
      <c r="D26" s="81"/>
      <c r="E26" s="79"/>
      <c r="F26" s="79"/>
      <c r="G26" s="80" t="str">
        <f>IF(OR(ISBLANK(Table12[[#This Row],[BMP Status]]),ISBLANK(Table12[[#This Row],[Year Installed or Planned]]),ISBLANK(Table12[[#This Row],[Month Installed or Planned ]])), "", IFERROR(DATE(Table12[[#This Row],[Year Installed or Planned]],Table12[[#This Row],[Month Installed or Planned ]], 1), ""))</f>
        <v/>
      </c>
      <c r="H26" s="79"/>
      <c r="I26" s="79"/>
      <c r="J26" s="79" t="str">
        <f>IFERROR(INDEX( Table1[Credit Duration], MATCH(Table12[[#This Row],[Practice Name]],Table1[BMPFullName], 0)), "")</f>
        <v/>
      </c>
      <c r="K26" s="79"/>
      <c r="L26" s="79"/>
      <c r="M26" s="79"/>
      <c r="N26" s="79"/>
      <c r="O26" s="79"/>
      <c r="P26" s="79"/>
      <c r="Q26" s="79"/>
      <c r="R26" s="79"/>
      <c r="S26" s="79"/>
      <c r="T26" s="79"/>
      <c r="U26" s="79"/>
      <c r="V26" s="79"/>
      <c r="W26" s="84"/>
      <c r="X26" s="79" t="str">
        <f>IF(ISBLANK(Table12[[#This Row],[Inspection Date]]), "", YEAR(Table12[[#This Row],[Inspection Date]]))</f>
        <v/>
      </c>
      <c r="Y26" s="79" t="str">
        <f>IF(ISBLANK(Table12[[#This Row],[Inspection Date]]), "", MONTH(Table12[[#This Row],[Inspection Date]]))</f>
        <v/>
      </c>
      <c r="Z26" s="80"/>
      <c r="AA26" s="79"/>
      <c r="AB26" s="81"/>
      <c r="AC26" s="79"/>
      <c r="AD26" s="79"/>
      <c r="AE26" s="79"/>
    </row>
    <row r="27" spans="1:31" x14ac:dyDescent="0.55000000000000004">
      <c r="A27" s="79"/>
      <c r="B27" s="80"/>
      <c r="C27" s="83"/>
      <c r="D27" s="81"/>
      <c r="E27" s="79"/>
      <c r="F27" s="79"/>
      <c r="G27" s="80" t="str">
        <f>IF(OR(ISBLANK(Table12[[#This Row],[BMP Status]]),ISBLANK(Table12[[#This Row],[Year Installed or Planned]]),ISBLANK(Table12[[#This Row],[Month Installed or Planned ]])), "", IFERROR(DATE(Table12[[#This Row],[Year Installed or Planned]],Table12[[#This Row],[Month Installed or Planned ]], 1), ""))</f>
        <v/>
      </c>
      <c r="H27" s="79"/>
      <c r="I27" s="79"/>
      <c r="J27" s="79" t="str">
        <f>IFERROR(INDEX( Table1[Credit Duration], MATCH(Table12[[#This Row],[Practice Name]],Table1[BMPFullName], 0)), "")</f>
        <v/>
      </c>
      <c r="K27" s="79"/>
      <c r="L27" s="79"/>
      <c r="M27" s="79"/>
      <c r="N27" s="79"/>
      <c r="O27" s="79"/>
      <c r="P27" s="79"/>
      <c r="Q27" s="79"/>
      <c r="R27" s="79"/>
      <c r="S27" s="79"/>
      <c r="T27" s="79"/>
      <c r="U27" s="79"/>
      <c r="V27" s="79"/>
      <c r="W27" s="84"/>
      <c r="X27" s="79" t="str">
        <f>IF(ISBLANK(Table12[[#This Row],[Inspection Date]]), "", YEAR(Table12[[#This Row],[Inspection Date]]))</f>
        <v/>
      </c>
      <c r="Y27" s="79" t="str">
        <f>IF(ISBLANK(Table12[[#This Row],[Inspection Date]]), "", MONTH(Table12[[#This Row],[Inspection Date]]))</f>
        <v/>
      </c>
      <c r="Z27" s="80"/>
      <c r="AA27" s="79"/>
      <c r="AB27" s="81"/>
      <c r="AC27" s="79"/>
      <c r="AD27" s="79"/>
      <c r="AE27" s="79"/>
    </row>
    <row r="28" spans="1:31" x14ac:dyDescent="0.55000000000000004">
      <c r="A28" s="79"/>
      <c r="B28" s="80"/>
      <c r="C28" s="83"/>
      <c r="D28" s="81"/>
      <c r="E28" s="79"/>
      <c r="F28" s="79"/>
      <c r="G28" s="80" t="str">
        <f>IF(OR(ISBLANK(Table12[[#This Row],[BMP Status]]),ISBLANK(Table12[[#This Row],[Year Installed or Planned]]),ISBLANK(Table12[[#This Row],[Month Installed or Planned ]])), "", IFERROR(DATE(Table12[[#This Row],[Year Installed or Planned]],Table12[[#This Row],[Month Installed or Planned ]], 1), ""))</f>
        <v/>
      </c>
      <c r="H28" s="79"/>
      <c r="I28" s="79"/>
      <c r="J28" s="79" t="str">
        <f>IFERROR(INDEX( Table1[Credit Duration], MATCH(Table12[[#This Row],[Practice Name]],Table1[BMPFullName], 0)), "")</f>
        <v/>
      </c>
      <c r="K28" s="79"/>
      <c r="L28" s="79"/>
      <c r="M28" s="79"/>
      <c r="N28" s="79"/>
      <c r="O28" s="79"/>
      <c r="P28" s="79"/>
      <c r="Q28" s="79"/>
      <c r="R28" s="79"/>
      <c r="S28" s="79"/>
      <c r="T28" s="79"/>
      <c r="U28" s="79"/>
      <c r="V28" s="79"/>
      <c r="W28" s="84"/>
      <c r="X28" s="79" t="str">
        <f>IF(ISBLANK(Table12[[#This Row],[Inspection Date]]), "", YEAR(Table12[[#This Row],[Inspection Date]]))</f>
        <v/>
      </c>
      <c r="Y28" s="79" t="str">
        <f>IF(ISBLANK(Table12[[#This Row],[Inspection Date]]), "", MONTH(Table12[[#This Row],[Inspection Date]]))</f>
        <v/>
      </c>
      <c r="Z28" s="80"/>
      <c r="AA28" s="79"/>
      <c r="AB28" s="81"/>
      <c r="AC28" s="79"/>
      <c r="AD28" s="79"/>
      <c r="AE28" s="79"/>
    </row>
    <row r="29" spans="1:31" x14ac:dyDescent="0.55000000000000004">
      <c r="A29" s="79"/>
      <c r="B29" s="80"/>
      <c r="C29" s="83"/>
      <c r="D29" s="81"/>
      <c r="E29" s="79"/>
      <c r="F29" s="79"/>
      <c r="G29" s="80" t="str">
        <f>IF(OR(ISBLANK(Table12[[#This Row],[BMP Status]]),ISBLANK(Table12[[#This Row],[Year Installed or Planned]]),ISBLANK(Table12[[#This Row],[Month Installed or Planned ]])), "", IFERROR(DATE(Table12[[#This Row],[Year Installed or Planned]],Table12[[#This Row],[Month Installed or Planned ]], 1), ""))</f>
        <v/>
      </c>
      <c r="H29" s="79"/>
      <c r="I29" s="79"/>
      <c r="J29" s="79" t="str">
        <f>IFERROR(INDEX( Table1[Credit Duration], MATCH(Table12[[#This Row],[Practice Name]],Table1[BMPFullName], 0)), "")</f>
        <v/>
      </c>
      <c r="K29" s="79"/>
      <c r="L29" s="79"/>
      <c r="M29" s="79"/>
      <c r="N29" s="79"/>
      <c r="O29" s="79"/>
      <c r="P29" s="79"/>
      <c r="Q29" s="79"/>
      <c r="R29" s="79"/>
      <c r="S29" s="79"/>
      <c r="T29" s="79"/>
      <c r="U29" s="79"/>
      <c r="V29" s="79"/>
      <c r="W29" s="84"/>
      <c r="X29" s="79" t="str">
        <f>IF(ISBLANK(Table12[[#This Row],[Inspection Date]]), "", YEAR(Table12[[#This Row],[Inspection Date]]))</f>
        <v/>
      </c>
      <c r="Y29" s="79" t="str">
        <f>IF(ISBLANK(Table12[[#This Row],[Inspection Date]]), "", MONTH(Table12[[#This Row],[Inspection Date]]))</f>
        <v/>
      </c>
      <c r="Z29" s="80"/>
      <c r="AA29" s="79"/>
      <c r="AB29" s="81"/>
      <c r="AC29" s="79"/>
      <c r="AD29" s="79"/>
      <c r="AE29" s="79"/>
    </row>
    <row r="30" spans="1:31" x14ac:dyDescent="0.55000000000000004">
      <c r="A30" s="79"/>
      <c r="B30" s="80"/>
      <c r="C30" s="83"/>
      <c r="D30" s="81"/>
      <c r="E30" s="79"/>
      <c r="F30" s="79"/>
      <c r="G30" s="80" t="str">
        <f>IF(OR(ISBLANK(Table12[[#This Row],[BMP Status]]),ISBLANK(Table12[[#This Row],[Year Installed or Planned]]),ISBLANK(Table12[[#This Row],[Month Installed or Planned ]])), "", IFERROR(DATE(Table12[[#This Row],[Year Installed or Planned]],Table12[[#This Row],[Month Installed or Planned ]], 1), ""))</f>
        <v/>
      </c>
      <c r="H30" s="79"/>
      <c r="I30" s="79"/>
      <c r="J30" s="79" t="str">
        <f>IFERROR(INDEX( Table1[Credit Duration], MATCH(Table12[[#This Row],[Practice Name]],Table1[BMPFullName], 0)), "")</f>
        <v/>
      </c>
      <c r="K30" s="79"/>
      <c r="L30" s="79"/>
      <c r="M30" s="79"/>
      <c r="N30" s="79"/>
      <c r="O30" s="79"/>
      <c r="P30" s="79"/>
      <c r="Q30" s="79"/>
      <c r="R30" s="79"/>
      <c r="S30" s="79"/>
      <c r="T30" s="79"/>
      <c r="U30" s="79"/>
      <c r="V30" s="79"/>
      <c r="W30" s="84"/>
      <c r="X30" s="79" t="str">
        <f>IF(ISBLANK(Table12[[#This Row],[Inspection Date]]), "", YEAR(Table12[[#This Row],[Inspection Date]]))</f>
        <v/>
      </c>
      <c r="Y30" s="79" t="str">
        <f>IF(ISBLANK(Table12[[#This Row],[Inspection Date]]), "", MONTH(Table12[[#This Row],[Inspection Date]]))</f>
        <v/>
      </c>
      <c r="Z30" s="80"/>
      <c r="AA30" s="79"/>
      <c r="AB30" s="81"/>
      <c r="AC30" s="79"/>
      <c r="AD30" s="79"/>
      <c r="AE30" s="79"/>
    </row>
    <row r="31" spans="1:31" x14ac:dyDescent="0.55000000000000004">
      <c r="A31" s="79"/>
      <c r="B31" s="80"/>
      <c r="C31" s="83"/>
      <c r="D31" s="81"/>
      <c r="E31" s="79"/>
      <c r="F31" s="79"/>
      <c r="G31" s="80" t="str">
        <f>IF(OR(ISBLANK(Table12[[#This Row],[BMP Status]]),ISBLANK(Table12[[#This Row],[Year Installed or Planned]]),ISBLANK(Table12[[#This Row],[Month Installed or Planned ]])), "", IFERROR(DATE(Table12[[#This Row],[Year Installed or Planned]],Table12[[#This Row],[Month Installed or Planned ]], 1), ""))</f>
        <v/>
      </c>
      <c r="H31" s="79"/>
      <c r="I31" s="79"/>
      <c r="J31" s="79" t="str">
        <f>IFERROR(INDEX( Table1[Credit Duration], MATCH(Table12[[#This Row],[Practice Name]],Table1[BMPFullName], 0)), "")</f>
        <v/>
      </c>
      <c r="K31" s="79"/>
      <c r="L31" s="79"/>
      <c r="M31" s="79"/>
      <c r="N31" s="79"/>
      <c r="O31" s="79"/>
      <c r="P31" s="79"/>
      <c r="Q31" s="79"/>
      <c r="R31" s="79"/>
      <c r="S31" s="79"/>
      <c r="T31" s="79"/>
      <c r="U31" s="79"/>
      <c r="V31" s="79"/>
      <c r="W31" s="84"/>
      <c r="X31" s="79" t="str">
        <f>IF(ISBLANK(Table12[[#This Row],[Inspection Date]]), "", YEAR(Table12[[#This Row],[Inspection Date]]))</f>
        <v/>
      </c>
      <c r="Y31" s="79" t="str">
        <f>IF(ISBLANK(Table12[[#This Row],[Inspection Date]]), "", MONTH(Table12[[#This Row],[Inspection Date]]))</f>
        <v/>
      </c>
      <c r="Z31" s="80"/>
      <c r="AA31" s="79"/>
      <c r="AB31" s="81"/>
      <c r="AC31" s="79"/>
      <c r="AD31" s="79"/>
      <c r="AE31" s="79"/>
    </row>
    <row r="32" spans="1:31" x14ac:dyDescent="0.55000000000000004">
      <c r="A32" s="79"/>
      <c r="B32" s="80"/>
      <c r="C32" s="83"/>
      <c r="D32" s="81"/>
      <c r="E32" s="79"/>
      <c r="F32" s="79"/>
      <c r="G32" s="80" t="str">
        <f>IF(OR(ISBLANK(Table12[[#This Row],[BMP Status]]),ISBLANK(Table12[[#This Row],[Year Installed or Planned]]),ISBLANK(Table12[[#This Row],[Month Installed or Planned ]])), "", IFERROR(DATE(Table12[[#This Row],[Year Installed or Planned]],Table12[[#This Row],[Month Installed or Planned ]], 1), ""))</f>
        <v/>
      </c>
      <c r="H32" s="79"/>
      <c r="I32" s="79"/>
      <c r="J32" s="79" t="str">
        <f>IFERROR(INDEX( Table1[Credit Duration], MATCH(Table12[[#This Row],[Practice Name]],Table1[BMPFullName], 0)), "")</f>
        <v/>
      </c>
      <c r="K32" s="79"/>
      <c r="L32" s="79"/>
      <c r="M32" s="79"/>
      <c r="N32" s="79"/>
      <c r="O32" s="79"/>
      <c r="P32" s="79"/>
      <c r="Q32" s="79"/>
      <c r="R32" s="79"/>
      <c r="S32" s="79"/>
      <c r="T32" s="79"/>
      <c r="U32" s="79"/>
      <c r="V32" s="79"/>
      <c r="W32" s="84"/>
      <c r="X32" s="79" t="str">
        <f>IF(ISBLANK(Table12[[#This Row],[Inspection Date]]), "", YEAR(Table12[[#This Row],[Inspection Date]]))</f>
        <v/>
      </c>
      <c r="Y32" s="79" t="str">
        <f>IF(ISBLANK(Table12[[#This Row],[Inspection Date]]), "", MONTH(Table12[[#This Row],[Inspection Date]]))</f>
        <v/>
      </c>
      <c r="Z32" s="80"/>
      <c r="AA32" s="79"/>
      <c r="AB32" s="81"/>
      <c r="AC32" s="79"/>
      <c r="AD32" s="79"/>
      <c r="AE32" s="79"/>
    </row>
    <row r="33" spans="1:31" x14ac:dyDescent="0.55000000000000004">
      <c r="A33" s="79"/>
      <c r="B33" s="80"/>
      <c r="C33" s="83"/>
      <c r="D33" s="81"/>
      <c r="E33" s="79"/>
      <c r="F33" s="79"/>
      <c r="G33" s="80" t="str">
        <f>IF(OR(ISBLANK(Table12[[#This Row],[BMP Status]]),ISBLANK(Table12[[#This Row],[Year Installed or Planned]]),ISBLANK(Table12[[#This Row],[Month Installed or Planned ]])), "", IFERROR(DATE(Table12[[#This Row],[Year Installed or Planned]],Table12[[#This Row],[Month Installed or Planned ]], 1), ""))</f>
        <v/>
      </c>
      <c r="H33" s="79"/>
      <c r="I33" s="79"/>
      <c r="J33" s="79" t="str">
        <f>IFERROR(INDEX( Table1[Credit Duration], MATCH(Table12[[#This Row],[Practice Name]],Table1[BMPFullName], 0)), "")</f>
        <v/>
      </c>
      <c r="K33" s="79"/>
      <c r="L33" s="79"/>
      <c r="M33" s="79"/>
      <c r="N33" s="79"/>
      <c r="O33" s="79"/>
      <c r="P33" s="79"/>
      <c r="Q33" s="79"/>
      <c r="R33" s="79"/>
      <c r="S33" s="79"/>
      <c r="T33" s="79"/>
      <c r="U33" s="79"/>
      <c r="V33" s="79"/>
      <c r="W33" s="84"/>
      <c r="X33" s="79" t="str">
        <f>IF(ISBLANK(Table12[[#This Row],[Inspection Date]]), "", YEAR(Table12[[#This Row],[Inspection Date]]))</f>
        <v/>
      </c>
      <c r="Y33" s="79" t="str">
        <f>IF(ISBLANK(Table12[[#This Row],[Inspection Date]]), "", MONTH(Table12[[#This Row],[Inspection Date]]))</f>
        <v/>
      </c>
      <c r="Z33" s="80"/>
      <c r="AA33" s="79"/>
      <c r="AB33" s="81"/>
      <c r="AC33" s="79"/>
      <c r="AD33" s="79"/>
      <c r="AE33" s="79"/>
    </row>
    <row r="34" spans="1:31" x14ac:dyDescent="0.55000000000000004">
      <c r="A34" s="79"/>
      <c r="B34" s="80"/>
      <c r="C34" s="83"/>
      <c r="D34" s="81"/>
      <c r="E34" s="79"/>
      <c r="F34" s="79"/>
      <c r="G34" s="80" t="str">
        <f>IF(OR(ISBLANK(Table12[[#This Row],[BMP Status]]),ISBLANK(Table12[[#This Row],[Year Installed or Planned]]),ISBLANK(Table12[[#This Row],[Month Installed or Planned ]])), "", IFERROR(DATE(Table12[[#This Row],[Year Installed or Planned]],Table12[[#This Row],[Month Installed or Planned ]], 1), ""))</f>
        <v/>
      </c>
      <c r="H34" s="79"/>
      <c r="I34" s="79"/>
      <c r="J34" s="79" t="str">
        <f>IFERROR(INDEX( Table1[Credit Duration], MATCH(Table12[[#This Row],[Practice Name]],Table1[BMPFullName], 0)), "")</f>
        <v/>
      </c>
      <c r="K34" s="79"/>
      <c r="L34" s="79"/>
      <c r="M34" s="79"/>
      <c r="N34" s="79"/>
      <c r="O34" s="79"/>
      <c r="P34" s="79"/>
      <c r="Q34" s="79"/>
      <c r="R34" s="79"/>
      <c r="S34" s="79"/>
      <c r="T34" s="79"/>
      <c r="U34" s="79"/>
      <c r="V34" s="79"/>
      <c r="W34" s="84"/>
      <c r="X34" s="79" t="str">
        <f>IF(ISBLANK(Table12[[#This Row],[Inspection Date]]), "", YEAR(Table12[[#This Row],[Inspection Date]]))</f>
        <v/>
      </c>
      <c r="Y34" s="79" t="str">
        <f>IF(ISBLANK(Table12[[#This Row],[Inspection Date]]), "", MONTH(Table12[[#This Row],[Inspection Date]]))</f>
        <v/>
      </c>
      <c r="Z34" s="80"/>
      <c r="AA34" s="79"/>
      <c r="AB34" s="81"/>
      <c r="AC34" s="79"/>
      <c r="AD34" s="79"/>
      <c r="AE34" s="79"/>
    </row>
    <row r="35" spans="1:31" x14ac:dyDescent="0.55000000000000004">
      <c r="A35" s="79"/>
      <c r="B35" s="80"/>
      <c r="C35" s="83"/>
      <c r="D35" s="81"/>
      <c r="E35" s="79"/>
      <c r="F35" s="79"/>
      <c r="G35" s="80" t="str">
        <f>IF(OR(ISBLANK(Table12[[#This Row],[BMP Status]]),ISBLANK(Table12[[#This Row],[Year Installed or Planned]]),ISBLANK(Table12[[#This Row],[Month Installed or Planned ]])), "", IFERROR(DATE(Table12[[#This Row],[Year Installed or Planned]],Table12[[#This Row],[Month Installed or Planned ]], 1), ""))</f>
        <v/>
      </c>
      <c r="H35" s="79"/>
      <c r="I35" s="79"/>
      <c r="J35" s="79" t="str">
        <f>IFERROR(INDEX( Table1[Credit Duration], MATCH(Table12[[#This Row],[Practice Name]],Table1[BMPFullName], 0)), "")</f>
        <v/>
      </c>
      <c r="K35" s="79"/>
      <c r="L35" s="79"/>
      <c r="M35" s="79"/>
      <c r="N35" s="79"/>
      <c r="O35" s="79"/>
      <c r="P35" s="79"/>
      <c r="Q35" s="79"/>
      <c r="R35" s="79"/>
      <c r="S35" s="79"/>
      <c r="T35" s="79"/>
      <c r="U35" s="79"/>
      <c r="V35" s="79"/>
      <c r="W35" s="84"/>
      <c r="X35" s="79" t="str">
        <f>IF(ISBLANK(Table12[[#This Row],[Inspection Date]]), "", YEAR(Table12[[#This Row],[Inspection Date]]))</f>
        <v/>
      </c>
      <c r="Y35" s="79" t="str">
        <f>IF(ISBLANK(Table12[[#This Row],[Inspection Date]]), "", MONTH(Table12[[#This Row],[Inspection Date]]))</f>
        <v/>
      </c>
      <c r="Z35" s="80"/>
      <c r="AA35" s="79"/>
      <c r="AB35" s="81"/>
      <c r="AC35" s="79"/>
      <c r="AD35" s="79"/>
      <c r="AE35" s="79"/>
    </row>
    <row r="36" spans="1:31" x14ac:dyDescent="0.55000000000000004">
      <c r="A36" s="79"/>
      <c r="B36" s="80"/>
      <c r="C36" s="83"/>
      <c r="D36" s="81"/>
      <c r="E36" s="79"/>
      <c r="F36" s="79"/>
      <c r="G36" s="80" t="str">
        <f>IF(OR(ISBLANK(Table12[[#This Row],[BMP Status]]),ISBLANK(Table12[[#This Row],[Year Installed or Planned]]),ISBLANK(Table12[[#This Row],[Month Installed or Planned ]])), "", IFERROR(DATE(Table12[[#This Row],[Year Installed or Planned]],Table12[[#This Row],[Month Installed or Planned ]], 1), ""))</f>
        <v/>
      </c>
      <c r="H36" s="79"/>
      <c r="I36" s="79"/>
      <c r="J36" s="79" t="str">
        <f>IFERROR(INDEX( Table1[Credit Duration], MATCH(Table12[[#This Row],[Practice Name]],Table1[BMPFullName], 0)), "")</f>
        <v/>
      </c>
      <c r="K36" s="79"/>
      <c r="L36" s="79"/>
      <c r="M36" s="79"/>
      <c r="N36" s="79"/>
      <c r="O36" s="79"/>
      <c r="P36" s="79"/>
      <c r="Q36" s="79"/>
      <c r="R36" s="79"/>
      <c r="S36" s="79"/>
      <c r="T36" s="79"/>
      <c r="U36" s="79"/>
      <c r="V36" s="79"/>
      <c r="W36" s="84"/>
      <c r="X36" s="79" t="str">
        <f>IF(ISBLANK(Table12[[#This Row],[Inspection Date]]), "", YEAR(Table12[[#This Row],[Inspection Date]]))</f>
        <v/>
      </c>
      <c r="Y36" s="79" t="str">
        <f>IF(ISBLANK(Table12[[#This Row],[Inspection Date]]), "", MONTH(Table12[[#This Row],[Inspection Date]]))</f>
        <v/>
      </c>
      <c r="Z36" s="80"/>
      <c r="AA36" s="79"/>
      <c r="AB36" s="81"/>
      <c r="AC36" s="79"/>
      <c r="AD36" s="79"/>
      <c r="AE36" s="79"/>
    </row>
    <row r="37" spans="1:31" x14ac:dyDescent="0.55000000000000004">
      <c r="A37" s="79"/>
      <c r="B37" s="80"/>
      <c r="C37" s="83"/>
      <c r="D37" s="81"/>
      <c r="E37" s="79"/>
      <c r="F37" s="79"/>
      <c r="G37" s="80" t="str">
        <f>IF(OR(ISBLANK(Table12[[#This Row],[BMP Status]]),ISBLANK(Table12[[#This Row],[Year Installed or Planned]]),ISBLANK(Table12[[#This Row],[Month Installed or Planned ]])), "", IFERROR(DATE(Table12[[#This Row],[Year Installed or Planned]],Table12[[#This Row],[Month Installed or Planned ]], 1), ""))</f>
        <v/>
      </c>
      <c r="H37" s="79"/>
      <c r="I37" s="79"/>
      <c r="J37" s="79" t="str">
        <f>IFERROR(INDEX( Table1[Credit Duration], MATCH(Table12[[#This Row],[Practice Name]],Table1[BMPFullName], 0)), "")</f>
        <v/>
      </c>
      <c r="K37" s="79"/>
      <c r="L37" s="79"/>
      <c r="M37" s="79"/>
      <c r="N37" s="79"/>
      <c r="O37" s="79"/>
      <c r="P37" s="79"/>
      <c r="Q37" s="79"/>
      <c r="R37" s="79"/>
      <c r="S37" s="79"/>
      <c r="T37" s="79"/>
      <c r="U37" s="79"/>
      <c r="V37" s="79"/>
      <c r="W37" s="84"/>
      <c r="X37" s="79" t="str">
        <f>IF(ISBLANK(Table12[[#This Row],[Inspection Date]]), "", YEAR(Table12[[#This Row],[Inspection Date]]))</f>
        <v/>
      </c>
      <c r="Y37" s="79" t="str">
        <f>IF(ISBLANK(Table12[[#This Row],[Inspection Date]]), "", MONTH(Table12[[#This Row],[Inspection Date]]))</f>
        <v/>
      </c>
      <c r="Z37" s="80"/>
      <c r="AA37" s="79"/>
      <c r="AB37" s="81"/>
      <c r="AC37" s="79"/>
      <c r="AD37" s="79"/>
      <c r="AE37" s="79"/>
    </row>
    <row r="38" spans="1:31" x14ac:dyDescent="0.55000000000000004">
      <c r="A38" s="79"/>
      <c r="B38" s="80"/>
      <c r="C38" s="83"/>
      <c r="D38" s="81"/>
      <c r="E38" s="79"/>
      <c r="F38" s="79"/>
      <c r="G38" s="80" t="str">
        <f>IF(OR(ISBLANK(Table12[[#This Row],[BMP Status]]),ISBLANK(Table12[[#This Row],[Year Installed or Planned]]),ISBLANK(Table12[[#This Row],[Month Installed or Planned ]])), "", IFERROR(DATE(Table12[[#This Row],[Year Installed or Planned]],Table12[[#This Row],[Month Installed or Planned ]], 1), ""))</f>
        <v/>
      </c>
      <c r="H38" s="79"/>
      <c r="I38" s="79"/>
      <c r="J38" s="79" t="str">
        <f>IFERROR(INDEX( Table1[Credit Duration], MATCH(Table12[[#This Row],[Practice Name]],Table1[BMPFullName], 0)), "")</f>
        <v/>
      </c>
      <c r="K38" s="79"/>
      <c r="L38" s="79"/>
      <c r="M38" s="79"/>
      <c r="N38" s="79"/>
      <c r="O38" s="79"/>
      <c r="P38" s="79"/>
      <c r="Q38" s="79"/>
      <c r="R38" s="79"/>
      <c r="S38" s="79"/>
      <c r="T38" s="79"/>
      <c r="U38" s="79"/>
      <c r="V38" s="79"/>
      <c r="W38" s="84"/>
      <c r="X38" s="79" t="str">
        <f>IF(ISBLANK(Table12[[#This Row],[Inspection Date]]), "", YEAR(Table12[[#This Row],[Inspection Date]]))</f>
        <v/>
      </c>
      <c r="Y38" s="79" t="str">
        <f>IF(ISBLANK(Table12[[#This Row],[Inspection Date]]), "", MONTH(Table12[[#This Row],[Inspection Date]]))</f>
        <v/>
      </c>
      <c r="Z38" s="80"/>
      <c r="AA38" s="79"/>
      <c r="AB38" s="81"/>
      <c r="AC38" s="79"/>
      <c r="AD38" s="79"/>
      <c r="AE38" s="79"/>
    </row>
    <row r="39" spans="1:31" x14ac:dyDescent="0.55000000000000004">
      <c r="A39" s="79"/>
      <c r="B39" s="80"/>
      <c r="C39" s="83"/>
      <c r="D39" s="81"/>
      <c r="E39" s="79"/>
      <c r="F39" s="79"/>
      <c r="G39" s="80" t="str">
        <f>IF(OR(ISBLANK(Table12[[#This Row],[BMP Status]]),ISBLANK(Table12[[#This Row],[Year Installed or Planned]]),ISBLANK(Table12[[#This Row],[Month Installed or Planned ]])), "", IFERROR(DATE(Table12[[#This Row],[Year Installed or Planned]],Table12[[#This Row],[Month Installed or Planned ]], 1), ""))</f>
        <v/>
      </c>
      <c r="H39" s="79"/>
      <c r="I39" s="79"/>
      <c r="J39" s="79" t="str">
        <f>IFERROR(INDEX( Table1[Credit Duration], MATCH(Table12[[#This Row],[Practice Name]],Table1[BMPFullName], 0)), "")</f>
        <v/>
      </c>
      <c r="K39" s="79"/>
      <c r="L39" s="79"/>
      <c r="M39" s="79"/>
      <c r="N39" s="79"/>
      <c r="O39" s="79"/>
      <c r="P39" s="79"/>
      <c r="Q39" s="79"/>
      <c r="R39" s="79"/>
      <c r="S39" s="79"/>
      <c r="T39" s="79"/>
      <c r="U39" s="79"/>
      <c r="V39" s="79"/>
      <c r="W39" s="84"/>
      <c r="X39" s="79" t="str">
        <f>IF(ISBLANK(Table12[[#This Row],[Inspection Date]]), "", YEAR(Table12[[#This Row],[Inspection Date]]))</f>
        <v/>
      </c>
      <c r="Y39" s="79" t="str">
        <f>IF(ISBLANK(Table12[[#This Row],[Inspection Date]]), "", MONTH(Table12[[#This Row],[Inspection Date]]))</f>
        <v/>
      </c>
      <c r="Z39" s="80"/>
      <c r="AA39" s="79"/>
      <c r="AB39" s="81"/>
      <c r="AC39" s="79"/>
      <c r="AD39" s="79"/>
      <c r="AE39" s="79"/>
    </row>
    <row r="40" spans="1:31" x14ac:dyDescent="0.55000000000000004">
      <c r="A40" s="79"/>
      <c r="B40" s="80"/>
      <c r="C40" s="83"/>
      <c r="D40" s="81"/>
      <c r="E40" s="79"/>
      <c r="F40" s="79"/>
      <c r="G40" s="80" t="str">
        <f>IF(OR(ISBLANK(Table12[[#This Row],[BMP Status]]),ISBLANK(Table12[[#This Row],[Year Installed or Planned]]),ISBLANK(Table12[[#This Row],[Month Installed or Planned ]])), "", IFERROR(DATE(Table12[[#This Row],[Year Installed or Planned]],Table12[[#This Row],[Month Installed or Planned ]], 1), ""))</f>
        <v/>
      </c>
      <c r="H40" s="79"/>
      <c r="I40" s="79"/>
      <c r="J40" s="79" t="str">
        <f>IFERROR(INDEX( Table1[Credit Duration], MATCH(Table12[[#This Row],[Practice Name]],Table1[BMPFullName], 0)), "")</f>
        <v/>
      </c>
      <c r="K40" s="79"/>
      <c r="L40" s="79"/>
      <c r="M40" s="79"/>
      <c r="N40" s="79"/>
      <c r="O40" s="79"/>
      <c r="P40" s="79"/>
      <c r="Q40" s="79"/>
      <c r="R40" s="79"/>
      <c r="S40" s="79"/>
      <c r="T40" s="79"/>
      <c r="U40" s="79"/>
      <c r="V40" s="79"/>
      <c r="W40" s="84"/>
      <c r="X40" s="79" t="str">
        <f>IF(ISBLANK(Table12[[#This Row],[Inspection Date]]), "", YEAR(Table12[[#This Row],[Inspection Date]]))</f>
        <v/>
      </c>
      <c r="Y40" s="79" t="str">
        <f>IF(ISBLANK(Table12[[#This Row],[Inspection Date]]), "", MONTH(Table12[[#This Row],[Inspection Date]]))</f>
        <v/>
      </c>
      <c r="Z40" s="80"/>
      <c r="AA40" s="79"/>
      <c r="AB40" s="81"/>
      <c r="AC40" s="79"/>
      <c r="AD40" s="79"/>
      <c r="AE40" s="79"/>
    </row>
    <row r="41" spans="1:31" x14ac:dyDescent="0.55000000000000004">
      <c r="A41" s="79"/>
      <c r="B41" s="80"/>
      <c r="C41" s="83"/>
      <c r="D41" s="81"/>
      <c r="E41" s="79"/>
      <c r="F41" s="79"/>
      <c r="G41" s="80" t="str">
        <f>IF(OR(ISBLANK(Table12[[#This Row],[BMP Status]]),ISBLANK(Table12[[#This Row],[Year Installed or Planned]]),ISBLANK(Table12[[#This Row],[Month Installed or Planned ]])), "", IFERROR(DATE(Table12[[#This Row],[Year Installed or Planned]],Table12[[#This Row],[Month Installed or Planned ]], 1), ""))</f>
        <v/>
      </c>
      <c r="H41" s="79"/>
      <c r="I41" s="79"/>
      <c r="J41" s="79" t="str">
        <f>IFERROR(INDEX( Table1[Credit Duration], MATCH(Table12[[#This Row],[Practice Name]],Table1[BMPFullName], 0)), "")</f>
        <v/>
      </c>
      <c r="K41" s="79"/>
      <c r="L41" s="79"/>
      <c r="M41" s="79"/>
      <c r="N41" s="79"/>
      <c r="O41" s="79"/>
      <c r="P41" s="79"/>
      <c r="Q41" s="79"/>
      <c r="R41" s="79"/>
      <c r="S41" s="79"/>
      <c r="T41" s="79"/>
      <c r="U41" s="79"/>
      <c r="V41" s="79"/>
      <c r="W41" s="84"/>
      <c r="X41" s="79" t="str">
        <f>IF(ISBLANK(Table12[[#This Row],[Inspection Date]]), "", YEAR(Table12[[#This Row],[Inspection Date]]))</f>
        <v/>
      </c>
      <c r="Y41" s="79" t="str">
        <f>IF(ISBLANK(Table12[[#This Row],[Inspection Date]]), "", MONTH(Table12[[#This Row],[Inspection Date]]))</f>
        <v/>
      </c>
      <c r="Z41" s="80"/>
      <c r="AA41" s="79"/>
      <c r="AB41" s="81"/>
      <c r="AC41" s="79"/>
      <c r="AD41" s="79"/>
      <c r="AE41" s="79"/>
    </row>
    <row r="42" spans="1:31" x14ac:dyDescent="0.55000000000000004">
      <c r="A42" s="79"/>
      <c r="B42" s="80"/>
      <c r="C42" s="83"/>
      <c r="D42" s="81"/>
      <c r="E42" s="79"/>
      <c r="F42" s="79"/>
      <c r="G42" s="80" t="str">
        <f>IF(OR(ISBLANK(Table12[[#This Row],[BMP Status]]),ISBLANK(Table12[[#This Row],[Year Installed or Planned]]),ISBLANK(Table12[[#This Row],[Month Installed or Planned ]])), "", IFERROR(DATE(Table12[[#This Row],[Year Installed or Planned]],Table12[[#This Row],[Month Installed or Planned ]], 1), ""))</f>
        <v/>
      </c>
      <c r="H42" s="79"/>
      <c r="I42" s="79"/>
      <c r="J42" s="79" t="str">
        <f>IFERROR(INDEX( Table1[Credit Duration], MATCH(Table12[[#This Row],[Practice Name]],Table1[BMPFullName], 0)), "")</f>
        <v/>
      </c>
      <c r="K42" s="79"/>
      <c r="L42" s="79"/>
      <c r="M42" s="79"/>
      <c r="N42" s="79"/>
      <c r="O42" s="79"/>
      <c r="P42" s="79"/>
      <c r="Q42" s="79"/>
      <c r="R42" s="79"/>
      <c r="S42" s="79"/>
      <c r="T42" s="79"/>
      <c r="U42" s="79"/>
      <c r="V42" s="79"/>
      <c r="W42" s="84"/>
      <c r="X42" s="79" t="str">
        <f>IF(ISBLANK(Table12[[#This Row],[Inspection Date]]), "", YEAR(Table12[[#This Row],[Inspection Date]]))</f>
        <v/>
      </c>
      <c r="Y42" s="79" t="str">
        <f>IF(ISBLANK(Table12[[#This Row],[Inspection Date]]), "", MONTH(Table12[[#This Row],[Inspection Date]]))</f>
        <v/>
      </c>
      <c r="Z42" s="80"/>
      <c r="AA42" s="79"/>
      <c r="AB42" s="81"/>
      <c r="AC42" s="79"/>
      <c r="AD42" s="79"/>
      <c r="AE42" s="79"/>
    </row>
    <row r="43" spans="1:31" x14ac:dyDescent="0.55000000000000004">
      <c r="A43" s="79"/>
      <c r="B43" s="80"/>
      <c r="C43" s="83"/>
      <c r="D43" s="81"/>
      <c r="E43" s="79"/>
      <c r="F43" s="79"/>
      <c r="G43" s="80" t="str">
        <f>IF(OR(ISBLANK(Table12[[#This Row],[BMP Status]]),ISBLANK(Table12[[#This Row],[Year Installed or Planned]]),ISBLANK(Table12[[#This Row],[Month Installed or Planned ]])), "", IFERROR(DATE(Table12[[#This Row],[Year Installed or Planned]],Table12[[#This Row],[Month Installed or Planned ]], 1), ""))</f>
        <v/>
      </c>
      <c r="H43" s="79"/>
      <c r="I43" s="79"/>
      <c r="J43" s="79" t="str">
        <f>IFERROR(INDEX( Table1[Credit Duration], MATCH(Table12[[#This Row],[Practice Name]],Table1[BMPFullName], 0)), "")</f>
        <v/>
      </c>
      <c r="K43" s="79"/>
      <c r="L43" s="79"/>
      <c r="M43" s="79"/>
      <c r="N43" s="79"/>
      <c r="O43" s="79"/>
      <c r="P43" s="79"/>
      <c r="Q43" s="79"/>
      <c r="R43" s="79"/>
      <c r="S43" s="79"/>
      <c r="T43" s="79"/>
      <c r="U43" s="79"/>
      <c r="V43" s="79"/>
      <c r="W43" s="84"/>
      <c r="X43" s="79" t="str">
        <f>IF(ISBLANK(Table12[[#This Row],[Inspection Date]]), "", YEAR(Table12[[#This Row],[Inspection Date]]))</f>
        <v/>
      </c>
      <c r="Y43" s="79" t="str">
        <f>IF(ISBLANK(Table12[[#This Row],[Inspection Date]]), "", MONTH(Table12[[#This Row],[Inspection Date]]))</f>
        <v/>
      </c>
      <c r="Z43" s="80"/>
      <c r="AA43" s="79"/>
      <c r="AB43" s="81"/>
      <c r="AC43" s="79"/>
      <c r="AD43" s="79"/>
      <c r="AE43" s="79"/>
    </row>
    <row r="44" spans="1:31" x14ac:dyDescent="0.55000000000000004">
      <c r="A44" s="79"/>
      <c r="B44" s="80"/>
      <c r="C44" s="83"/>
      <c r="D44" s="81"/>
      <c r="E44" s="79"/>
      <c r="F44" s="79"/>
      <c r="G44" s="80" t="str">
        <f>IF(OR(ISBLANK(Table12[[#This Row],[BMP Status]]),ISBLANK(Table12[[#This Row],[Year Installed or Planned]]),ISBLANK(Table12[[#This Row],[Month Installed or Planned ]])), "", IFERROR(DATE(Table12[[#This Row],[Year Installed or Planned]],Table12[[#This Row],[Month Installed or Planned ]], 1), ""))</f>
        <v/>
      </c>
      <c r="H44" s="79"/>
      <c r="I44" s="79"/>
      <c r="J44" s="79" t="str">
        <f>IFERROR(INDEX( Table1[Credit Duration], MATCH(Table12[[#This Row],[Practice Name]],Table1[BMPFullName], 0)), "")</f>
        <v/>
      </c>
      <c r="K44" s="79"/>
      <c r="L44" s="79"/>
      <c r="M44" s="79"/>
      <c r="N44" s="79"/>
      <c r="O44" s="79"/>
      <c r="P44" s="79"/>
      <c r="Q44" s="79"/>
      <c r="R44" s="79"/>
      <c r="S44" s="79"/>
      <c r="T44" s="79"/>
      <c r="U44" s="79"/>
      <c r="V44" s="79"/>
      <c r="W44" s="84"/>
      <c r="X44" s="79" t="str">
        <f>IF(ISBLANK(Table12[[#This Row],[Inspection Date]]), "", YEAR(Table12[[#This Row],[Inspection Date]]))</f>
        <v/>
      </c>
      <c r="Y44" s="79" t="str">
        <f>IF(ISBLANK(Table12[[#This Row],[Inspection Date]]), "", MONTH(Table12[[#This Row],[Inspection Date]]))</f>
        <v/>
      </c>
      <c r="Z44" s="80"/>
      <c r="AA44" s="79"/>
      <c r="AB44" s="81"/>
      <c r="AC44" s="79"/>
      <c r="AD44" s="79"/>
      <c r="AE44" s="79"/>
    </row>
    <row r="45" spans="1:31" x14ac:dyDescent="0.55000000000000004">
      <c r="A45" s="79"/>
      <c r="B45" s="80"/>
      <c r="C45" s="83"/>
      <c r="D45" s="81"/>
      <c r="E45" s="79"/>
      <c r="F45" s="79"/>
      <c r="G45" s="80" t="str">
        <f>IF(OR(ISBLANK(Table12[[#This Row],[BMP Status]]),ISBLANK(Table12[[#This Row],[Year Installed or Planned]]),ISBLANK(Table12[[#This Row],[Month Installed or Planned ]])), "", IFERROR(DATE(Table12[[#This Row],[Year Installed or Planned]],Table12[[#This Row],[Month Installed or Planned ]], 1), ""))</f>
        <v/>
      </c>
      <c r="H45" s="79"/>
      <c r="I45" s="79"/>
      <c r="J45" s="79" t="str">
        <f>IFERROR(INDEX( Table1[Credit Duration], MATCH(Table12[[#This Row],[Practice Name]],Table1[BMPFullName], 0)), "")</f>
        <v/>
      </c>
      <c r="K45" s="79"/>
      <c r="L45" s="79"/>
      <c r="M45" s="79"/>
      <c r="N45" s="79"/>
      <c r="O45" s="79"/>
      <c r="P45" s="79"/>
      <c r="Q45" s="79"/>
      <c r="R45" s="79"/>
      <c r="S45" s="79"/>
      <c r="T45" s="79"/>
      <c r="U45" s="79"/>
      <c r="V45" s="79"/>
      <c r="W45" s="84"/>
      <c r="X45" s="79" t="str">
        <f>IF(ISBLANK(Table12[[#This Row],[Inspection Date]]), "", YEAR(Table12[[#This Row],[Inspection Date]]))</f>
        <v/>
      </c>
      <c r="Y45" s="79" t="str">
        <f>IF(ISBLANK(Table12[[#This Row],[Inspection Date]]), "", MONTH(Table12[[#This Row],[Inspection Date]]))</f>
        <v/>
      </c>
      <c r="Z45" s="80"/>
      <c r="AA45" s="79"/>
      <c r="AB45" s="81"/>
      <c r="AC45" s="79"/>
      <c r="AD45" s="79"/>
      <c r="AE45" s="79"/>
    </row>
    <row r="46" spans="1:31" x14ac:dyDescent="0.55000000000000004">
      <c r="A46" s="79"/>
      <c r="B46" s="80"/>
      <c r="C46" s="83"/>
      <c r="D46" s="81"/>
      <c r="E46" s="79"/>
      <c r="F46" s="79"/>
      <c r="G46" s="80" t="str">
        <f>IF(OR(ISBLANK(Table12[[#This Row],[BMP Status]]),ISBLANK(Table12[[#This Row],[Year Installed or Planned]]),ISBLANK(Table12[[#This Row],[Month Installed or Planned ]])), "", IFERROR(DATE(Table12[[#This Row],[Year Installed or Planned]],Table12[[#This Row],[Month Installed or Planned ]], 1), ""))</f>
        <v/>
      </c>
      <c r="H46" s="79"/>
      <c r="I46" s="79"/>
      <c r="J46" s="79" t="str">
        <f>IFERROR(INDEX( Table1[Credit Duration], MATCH(Table12[[#This Row],[Practice Name]],Table1[BMPFullName], 0)), "")</f>
        <v/>
      </c>
      <c r="K46" s="79"/>
      <c r="L46" s="79"/>
      <c r="M46" s="79"/>
      <c r="N46" s="79"/>
      <c r="O46" s="79"/>
      <c r="P46" s="79"/>
      <c r="Q46" s="79"/>
      <c r="R46" s="79"/>
      <c r="S46" s="79"/>
      <c r="T46" s="79"/>
      <c r="U46" s="79"/>
      <c r="V46" s="79"/>
      <c r="W46" s="84"/>
      <c r="X46" s="79" t="str">
        <f>IF(ISBLANK(Table12[[#This Row],[Inspection Date]]), "", YEAR(Table12[[#This Row],[Inspection Date]]))</f>
        <v/>
      </c>
      <c r="Y46" s="79" t="str">
        <f>IF(ISBLANK(Table12[[#This Row],[Inspection Date]]), "", MONTH(Table12[[#This Row],[Inspection Date]]))</f>
        <v/>
      </c>
      <c r="Z46" s="80"/>
      <c r="AA46" s="79"/>
      <c r="AB46" s="81"/>
      <c r="AC46" s="79"/>
      <c r="AD46" s="79"/>
      <c r="AE46" s="79"/>
    </row>
    <row r="47" spans="1:31" x14ac:dyDescent="0.55000000000000004">
      <c r="A47" s="79"/>
      <c r="B47" s="80"/>
      <c r="C47" s="83"/>
      <c r="D47" s="81"/>
      <c r="E47" s="79"/>
      <c r="F47" s="79"/>
      <c r="G47" s="80" t="str">
        <f>IF(OR(ISBLANK(Table12[[#This Row],[BMP Status]]),ISBLANK(Table12[[#This Row],[Year Installed or Planned]]),ISBLANK(Table12[[#This Row],[Month Installed or Planned ]])), "", IFERROR(DATE(Table12[[#This Row],[Year Installed or Planned]],Table12[[#This Row],[Month Installed or Planned ]], 1), ""))</f>
        <v/>
      </c>
      <c r="H47" s="79"/>
      <c r="I47" s="79"/>
      <c r="J47" s="79" t="str">
        <f>IFERROR(INDEX( Table1[Credit Duration], MATCH(Table12[[#This Row],[Practice Name]],Table1[BMPFullName], 0)), "")</f>
        <v/>
      </c>
      <c r="K47" s="79"/>
      <c r="L47" s="79"/>
      <c r="M47" s="79"/>
      <c r="N47" s="79"/>
      <c r="O47" s="79"/>
      <c r="P47" s="79"/>
      <c r="Q47" s="79"/>
      <c r="R47" s="79"/>
      <c r="S47" s="79"/>
      <c r="T47" s="79"/>
      <c r="U47" s="79"/>
      <c r="V47" s="79"/>
      <c r="W47" s="84"/>
      <c r="X47" s="79" t="str">
        <f>IF(ISBLANK(Table12[[#This Row],[Inspection Date]]), "", YEAR(Table12[[#This Row],[Inspection Date]]))</f>
        <v/>
      </c>
      <c r="Y47" s="79" t="str">
        <f>IF(ISBLANK(Table12[[#This Row],[Inspection Date]]), "", MONTH(Table12[[#This Row],[Inspection Date]]))</f>
        <v/>
      </c>
      <c r="Z47" s="80"/>
      <c r="AA47" s="79"/>
      <c r="AB47" s="81"/>
      <c r="AC47" s="79"/>
      <c r="AD47" s="79"/>
      <c r="AE47" s="79"/>
    </row>
    <row r="48" spans="1:31" x14ac:dyDescent="0.55000000000000004">
      <c r="A48" s="79"/>
      <c r="B48" s="80"/>
      <c r="C48" s="83"/>
      <c r="D48" s="81"/>
      <c r="E48" s="79"/>
      <c r="F48" s="79"/>
      <c r="G48" s="80" t="str">
        <f>IF(OR(ISBLANK(Table12[[#This Row],[BMP Status]]),ISBLANK(Table12[[#This Row],[Year Installed or Planned]]),ISBLANK(Table12[[#This Row],[Month Installed or Planned ]])), "", IFERROR(DATE(Table12[[#This Row],[Year Installed or Planned]],Table12[[#This Row],[Month Installed or Planned ]], 1), ""))</f>
        <v/>
      </c>
      <c r="H48" s="79"/>
      <c r="I48" s="79"/>
      <c r="J48" s="79" t="str">
        <f>IFERROR(INDEX( Table1[Credit Duration], MATCH(Table12[[#This Row],[Practice Name]],Table1[BMPFullName], 0)), "")</f>
        <v/>
      </c>
      <c r="K48" s="79"/>
      <c r="L48" s="79"/>
      <c r="M48" s="79"/>
      <c r="N48" s="79"/>
      <c r="O48" s="79"/>
      <c r="P48" s="79"/>
      <c r="Q48" s="79"/>
      <c r="R48" s="79"/>
      <c r="S48" s="79"/>
      <c r="T48" s="79"/>
      <c r="U48" s="79"/>
      <c r="V48" s="79"/>
      <c r="W48" s="84"/>
      <c r="X48" s="79" t="str">
        <f>IF(ISBLANK(Table12[[#This Row],[Inspection Date]]), "", YEAR(Table12[[#This Row],[Inspection Date]]))</f>
        <v/>
      </c>
      <c r="Y48" s="79" t="str">
        <f>IF(ISBLANK(Table12[[#This Row],[Inspection Date]]), "", MONTH(Table12[[#This Row],[Inspection Date]]))</f>
        <v/>
      </c>
      <c r="Z48" s="80"/>
      <c r="AA48" s="79"/>
      <c r="AB48" s="81"/>
      <c r="AC48" s="79"/>
      <c r="AD48" s="79"/>
      <c r="AE48" s="79"/>
    </row>
    <row r="49" spans="1:31" x14ac:dyDescent="0.55000000000000004">
      <c r="A49" s="79"/>
      <c r="B49" s="80"/>
      <c r="C49" s="83"/>
      <c r="D49" s="81"/>
      <c r="E49" s="79"/>
      <c r="F49" s="79"/>
      <c r="G49" s="80" t="str">
        <f>IF(OR(ISBLANK(Table12[[#This Row],[BMP Status]]),ISBLANK(Table12[[#This Row],[Year Installed or Planned]]),ISBLANK(Table12[[#This Row],[Month Installed or Planned ]])), "", IFERROR(DATE(Table12[[#This Row],[Year Installed or Planned]],Table12[[#This Row],[Month Installed or Planned ]], 1), ""))</f>
        <v/>
      </c>
      <c r="H49" s="79"/>
      <c r="I49" s="79"/>
      <c r="J49" s="79" t="str">
        <f>IFERROR(INDEX( Table1[Credit Duration], MATCH(Table12[[#This Row],[Practice Name]],Table1[BMPFullName], 0)), "")</f>
        <v/>
      </c>
      <c r="K49" s="79"/>
      <c r="L49" s="79"/>
      <c r="M49" s="79"/>
      <c r="N49" s="79"/>
      <c r="O49" s="79"/>
      <c r="P49" s="79"/>
      <c r="Q49" s="79"/>
      <c r="R49" s="79"/>
      <c r="S49" s="79"/>
      <c r="T49" s="79"/>
      <c r="U49" s="79"/>
      <c r="V49" s="79"/>
      <c r="W49" s="84"/>
      <c r="X49" s="79" t="str">
        <f>IF(ISBLANK(Table12[[#This Row],[Inspection Date]]), "", YEAR(Table12[[#This Row],[Inspection Date]]))</f>
        <v/>
      </c>
      <c r="Y49" s="79" t="str">
        <f>IF(ISBLANK(Table12[[#This Row],[Inspection Date]]), "", MONTH(Table12[[#This Row],[Inspection Date]]))</f>
        <v/>
      </c>
      <c r="Z49" s="80"/>
      <c r="AA49" s="79"/>
      <c r="AB49" s="81"/>
      <c r="AC49" s="79"/>
      <c r="AD49" s="79"/>
      <c r="AE49" s="79"/>
    </row>
    <row r="50" spans="1:31" x14ac:dyDescent="0.55000000000000004">
      <c r="A50" s="79"/>
      <c r="B50" s="80"/>
      <c r="C50" s="83"/>
      <c r="D50" s="81"/>
      <c r="E50" s="79"/>
      <c r="F50" s="79"/>
      <c r="G50" s="80" t="str">
        <f>IF(OR(ISBLANK(Table12[[#This Row],[BMP Status]]),ISBLANK(Table12[[#This Row],[Year Installed or Planned]]),ISBLANK(Table12[[#This Row],[Month Installed or Planned ]])), "", IFERROR(DATE(Table12[[#This Row],[Year Installed or Planned]],Table12[[#This Row],[Month Installed or Planned ]], 1), ""))</f>
        <v/>
      </c>
      <c r="H50" s="79"/>
      <c r="I50" s="79"/>
      <c r="J50" s="79" t="str">
        <f>IFERROR(INDEX( Table1[Credit Duration], MATCH(Table12[[#This Row],[Practice Name]],Table1[BMPFullName], 0)), "")</f>
        <v/>
      </c>
      <c r="K50" s="79"/>
      <c r="L50" s="79"/>
      <c r="M50" s="79"/>
      <c r="N50" s="79"/>
      <c r="O50" s="79"/>
      <c r="P50" s="79"/>
      <c r="Q50" s="79"/>
      <c r="R50" s="79"/>
      <c r="S50" s="79"/>
      <c r="T50" s="79"/>
      <c r="U50" s="79"/>
      <c r="V50" s="79"/>
      <c r="W50" s="84"/>
      <c r="X50" s="79" t="str">
        <f>IF(ISBLANK(Table12[[#This Row],[Inspection Date]]), "", YEAR(Table12[[#This Row],[Inspection Date]]))</f>
        <v/>
      </c>
      <c r="Y50" s="79" t="str">
        <f>IF(ISBLANK(Table12[[#This Row],[Inspection Date]]), "", MONTH(Table12[[#This Row],[Inspection Date]]))</f>
        <v/>
      </c>
      <c r="Z50" s="80"/>
      <c r="AA50" s="79"/>
      <c r="AB50" s="81"/>
      <c r="AC50" s="79"/>
      <c r="AD50" s="79"/>
      <c r="AE50" s="79"/>
    </row>
    <row r="51" spans="1:31" x14ac:dyDescent="0.55000000000000004">
      <c r="A51" s="79"/>
      <c r="B51" s="80"/>
      <c r="C51" s="83"/>
      <c r="D51" s="81"/>
      <c r="E51" s="79"/>
      <c r="F51" s="79"/>
      <c r="G51" s="80" t="str">
        <f>IF(OR(ISBLANK(Table12[[#This Row],[BMP Status]]),ISBLANK(Table12[[#This Row],[Year Installed or Planned]]),ISBLANK(Table12[[#This Row],[Month Installed or Planned ]])), "", IFERROR(DATE(Table12[[#This Row],[Year Installed or Planned]],Table12[[#This Row],[Month Installed or Planned ]], 1), ""))</f>
        <v/>
      </c>
      <c r="H51" s="79"/>
      <c r="I51" s="79"/>
      <c r="J51" s="79" t="str">
        <f>IFERROR(INDEX( Table1[Credit Duration], MATCH(Table12[[#This Row],[Practice Name]],Table1[BMPFullName], 0)), "")</f>
        <v/>
      </c>
      <c r="K51" s="79"/>
      <c r="L51" s="79"/>
      <c r="M51" s="79"/>
      <c r="N51" s="79"/>
      <c r="O51" s="79"/>
      <c r="P51" s="79"/>
      <c r="Q51" s="79"/>
      <c r="R51" s="79"/>
      <c r="S51" s="79"/>
      <c r="T51" s="79"/>
      <c r="U51" s="79"/>
      <c r="V51" s="79"/>
      <c r="W51" s="84"/>
      <c r="X51" s="79" t="str">
        <f>IF(ISBLANK(Table12[[#This Row],[Inspection Date]]), "", YEAR(Table12[[#This Row],[Inspection Date]]))</f>
        <v/>
      </c>
      <c r="Y51" s="79" t="str">
        <f>IF(ISBLANK(Table12[[#This Row],[Inspection Date]]), "", MONTH(Table12[[#This Row],[Inspection Date]]))</f>
        <v/>
      </c>
      <c r="Z51" s="80"/>
      <c r="AA51" s="79"/>
      <c r="AB51" s="81"/>
      <c r="AC51" s="79"/>
      <c r="AD51" s="79"/>
      <c r="AE51" s="79"/>
    </row>
    <row r="52" spans="1:31" x14ac:dyDescent="0.55000000000000004">
      <c r="A52" s="79"/>
      <c r="B52" s="80"/>
      <c r="C52" s="83"/>
      <c r="D52" s="81"/>
      <c r="E52" s="79"/>
      <c r="F52" s="79"/>
      <c r="G52" s="80" t="str">
        <f>IF(OR(ISBLANK(Table12[[#This Row],[BMP Status]]),ISBLANK(Table12[[#This Row],[Year Installed or Planned]]),ISBLANK(Table12[[#This Row],[Month Installed or Planned ]])), "", IFERROR(DATE(Table12[[#This Row],[Year Installed or Planned]],Table12[[#This Row],[Month Installed or Planned ]], 1), ""))</f>
        <v/>
      </c>
      <c r="H52" s="79"/>
      <c r="I52" s="79"/>
      <c r="J52" s="79" t="str">
        <f>IFERROR(INDEX( Table1[Credit Duration], MATCH(Table12[[#This Row],[Practice Name]],Table1[BMPFullName], 0)), "")</f>
        <v/>
      </c>
      <c r="K52" s="79"/>
      <c r="L52" s="79"/>
      <c r="M52" s="79"/>
      <c r="N52" s="79"/>
      <c r="O52" s="79"/>
      <c r="P52" s="79"/>
      <c r="Q52" s="79"/>
      <c r="R52" s="79"/>
      <c r="S52" s="79"/>
      <c r="T52" s="79"/>
      <c r="U52" s="79"/>
      <c r="V52" s="79"/>
      <c r="W52" s="84"/>
      <c r="X52" s="79" t="str">
        <f>IF(ISBLANK(Table12[[#This Row],[Inspection Date]]), "", YEAR(Table12[[#This Row],[Inspection Date]]))</f>
        <v/>
      </c>
      <c r="Y52" s="79" t="str">
        <f>IF(ISBLANK(Table12[[#This Row],[Inspection Date]]), "", MONTH(Table12[[#This Row],[Inspection Date]]))</f>
        <v/>
      </c>
      <c r="Z52" s="80"/>
      <c r="AA52" s="79"/>
      <c r="AB52" s="81"/>
      <c r="AC52" s="79"/>
      <c r="AD52" s="79"/>
      <c r="AE52" s="79"/>
    </row>
    <row r="53" spans="1:31" x14ac:dyDescent="0.55000000000000004">
      <c r="A53" s="79"/>
      <c r="B53" s="80"/>
      <c r="C53" s="83"/>
      <c r="D53" s="81"/>
      <c r="E53" s="79"/>
      <c r="F53" s="79"/>
      <c r="G53" s="80" t="str">
        <f>IF(OR(ISBLANK(Table12[[#This Row],[BMP Status]]),ISBLANK(Table12[[#This Row],[Year Installed or Planned]]),ISBLANK(Table12[[#This Row],[Month Installed or Planned ]])), "", IFERROR(DATE(Table12[[#This Row],[Year Installed or Planned]],Table12[[#This Row],[Month Installed or Planned ]], 1), ""))</f>
        <v/>
      </c>
      <c r="H53" s="79"/>
      <c r="I53" s="79"/>
      <c r="J53" s="79" t="str">
        <f>IFERROR(INDEX( Table1[Credit Duration], MATCH(Table12[[#This Row],[Practice Name]],Table1[BMPFullName], 0)), "")</f>
        <v/>
      </c>
      <c r="K53" s="79"/>
      <c r="L53" s="79"/>
      <c r="M53" s="79"/>
      <c r="N53" s="79"/>
      <c r="O53" s="79"/>
      <c r="P53" s="79"/>
      <c r="Q53" s="79"/>
      <c r="R53" s="79"/>
      <c r="S53" s="79"/>
      <c r="T53" s="79"/>
      <c r="U53" s="79"/>
      <c r="V53" s="79"/>
      <c r="W53" s="84"/>
      <c r="X53" s="79" t="str">
        <f>IF(ISBLANK(Table12[[#This Row],[Inspection Date]]), "", YEAR(Table12[[#This Row],[Inspection Date]]))</f>
        <v/>
      </c>
      <c r="Y53" s="79" t="str">
        <f>IF(ISBLANK(Table12[[#This Row],[Inspection Date]]), "", MONTH(Table12[[#This Row],[Inspection Date]]))</f>
        <v/>
      </c>
      <c r="Z53" s="80"/>
      <c r="AA53" s="79"/>
      <c r="AB53" s="81"/>
      <c r="AC53" s="79"/>
      <c r="AD53" s="79"/>
      <c r="AE53" s="79"/>
    </row>
    <row r="54" spans="1:31" x14ac:dyDescent="0.55000000000000004">
      <c r="A54" s="79"/>
      <c r="B54" s="80"/>
      <c r="C54" s="83"/>
      <c r="D54" s="81"/>
      <c r="E54" s="79"/>
      <c r="F54" s="79"/>
      <c r="G54" s="80" t="str">
        <f>IF(OR(ISBLANK(Table12[[#This Row],[BMP Status]]),ISBLANK(Table12[[#This Row],[Year Installed or Planned]]),ISBLANK(Table12[[#This Row],[Month Installed or Planned ]])), "", IFERROR(DATE(Table12[[#This Row],[Year Installed or Planned]],Table12[[#This Row],[Month Installed or Planned ]], 1), ""))</f>
        <v/>
      </c>
      <c r="H54" s="79"/>
      <c r="I54" s="79"/>
      <c r="J54" s="79" t="str">
        <f>IFERROR(INDEX( Table1[Credit Duration], MATCH(Table12[[#This Row],[Practice Name]],Table1[BMPFullName], 0)), "")</f>
        <v/>
      </c>
      <c r="K54" s="79"/>
      <c r="L54" s="79"/>
      <c r="M54" s="79"/>
      <c r="N54" s="79"/>
      <c r="O54" s="79"/>
      <c r="P54" s="79"/>
      <c r="Q54" s="79"/>
      <c r="R54" s="79"/>
      <c r="S54" s="79"/>
      <c r="T54" s="79"/>
      <c r="U54" s="79"/>
      <c r="V54" s="79"/>
      <c r="W54" s="84"/>
      <c r="X54" s="79" t="str">
        <f>IF(ISBLANK(Table12[[#This Row],[Inspection Date]]), "", YEAR(Table12[[#This Row],[Inspection Date]]))</f>
        <v/>
      </c>
      <c r="Y54" s="79" t="str">
        <f>IF(ISBLANK(Table12[[#This Row],[Inspection Date]]), "", MONTH(Table12[[#This Row],[Inspection Date]]))</f>
        <v/>
      </c>
      <c r="Z54" s="80"/>
      <c r="AA54" s="79"/>
      <c r="AB54" s="81"/>
      <c r="AC54" s="79"/>
      <c r="AD54" s="79"/>
      <c r="AE54" s="79"/>
    </row>
    <row r="55" spans="1:31" x14ac:dyDescent="0.55000000000000004">
      <c r="A55" s="79"/>
      <c r="B55" s="80"/>
      <c r="C55" s="83"/>
      <c r="D55" s="81"/>
      <c r="E55" s="79"/>
      <c r="F55" s="79"/>
      <c r="G55" s="80" t="str">
        <f>IF(OR(ISBLANK(Table12[[#This Row],[BMP Status]]),ISBLANK(Table12[[#This Row],[Year Installed or Planned]]),ISBLANK(Table12[[#This Row],[Month Installed or Planned ]])), "", IFERROR(DATE(Table12[[#This Row],[Year Installed or Planned]],Table12[[#This Row],[Month Installed or Planned ]], 1), ""))</f>
        <v/>
      </c>
      <c r="H55" s="79"/>
      <c r="I55" s="79"/>
      <c r="J55" s="79" t="str">
        <f>IFERROR(INDEX( Table1[Credit Duration], MATCH(Table12[[#This Row],[Practice Name]],Table1[BMPFullName], 0)), "")</f>
        <v/>
      </c>
      <c r="K55" s="79"/>
      <c r="L55" s="79"/>
      <c r="M55" s="79"/>
      <c r="N55" s="79"/>
      <c r="O55" s="79"/>
      <c r="P55" s="79"/>
      <c r="Q55" s="79"/>
      <c r="R55" s="79"/>
      <c r="S55" s="79"/>
      <c r="T55" s="79"/>
      <c r="U55" s="79"/>
      <c r="V55" s="79"/>
      <c r="W55" s="84"/>
      <c r="X55" s="79" t="str">
        <f>IF(ISBLANK(Table12[[#This Row],[Inspection Date]]), "", YEAR(Table12[[#This Row],[Inspection Date]]))</f>
        <v/>
      </c>
      <c r="Y55" s="79" t="str">
        <f>IF(ISBLANK(Table12[[#This Row],[Inspection Date]]), "", MONTH(Table12[[#This Row],[Inspection Date]]))</f>
        <v/>
      </c>
      <c r="Z55" s="80"/>
      <c r="AA55" s="79"/>
      <c r="AB55" s="81"/>
      <c r="AC55" s="79"/>
      <c r="AD55" s="79"/>
      <c r="AE55" s="79"/>
    </row>
    <row r="56" spans="1:31" x14ac:dyDescent="0.55000000000000004">
      <c r="A56" s="79"/>
      <c r="B56" s="80"/>
      <c r="C56" s="83"/>
      <c r="D56" s="81"/>
      <c r="E56" s="79"/>
      <c r="F56" s="79"/>
      <c r="G56" s="80" t="str">
        <f>IF(OR(ISBLANK(Table12[[#This Row],[BMP Status]]),ISBLANK(Table12[[#This Row],[Year Installed or Planned]]),ISBLANK(Table12[[#This Row],[Month Installed or Planned ]])), "", IFERROR(DATE(Table12[[#This Row],[Year Installed or Planned]],Table12[[#This Row],[Month Installed or Planned ]], 1), ""))</f>
        <v/>
      </c>
      <c r="H56" s="79"/>
      <c r="I56" s="79"/>
      <c r="J56" s="79" t="str">
        <f>IFERROR(INDEX( Table1[Credit Duration], MATCH(Table12[[#This Row],[Practice Name]],Table1[BMPFullName], 0)), "")</f>
        <v/>
      </c>
      <c r="K56" s="79"/>
      <c r="L56" s="79"/>
      <c r="M56" s="79"/>
      <c r="N56" s="79"/>
      <c r="O56" s="79"/>
      <c r="P56" s="79"/>
      <c r="Q56" s="79"/>
      <c r="R56" s="79"/>
      <c r="S56" s="79"/>
      <c r="T56" s="79"/>
      <c r="U56" s="79"/>
      <c r="V56" s="79"/>
      <c r="W56" s="84"/>
      <c r="X56" s="79" t="str">
        <f>IF(ISBLANK(Table12[[#This Row],[Inspection Date]]), "", YEAR(Table12[[#This Row],[Inspection Date]]))</f>
        <v/>
      </c>
      <c r="Y56" s="79" t="str">
        <f>IF(ISBLANK(Table12[[#This Row],[Inspection Date]]), "", MONTH(Table12[[#This Row],[Inspection Date]]))</f>
        <v/>
      </c>
      <c r="Z56" s="80"/>
      <c r="AA56" s="79"/>
      <c r="AB56" s="81"/>
      <c r="AC56" s="79"/>
      <c r="AD56" s="79"/>
      <c r="AE56" s="79"/>
    </row>
    <row r="57" spans="1:31" x14ac:dyDescent="0.55000000000000004">
      <c r="A57" s="79"/>
      <c r="B57" s="80"/>
      <c r="C57" s="83"/>
      <c r="D57" s="81"/>
      <c r="E57" s="79"/>
      <c r="F57" s="79"/>
      <c r="G57" s="80" t="str">
        <f>IF(OR(ISBLANK(Table12[[#This Row],[BMP Status]]),ISBLANK(Table12[[#This Row],[Year Installed or Planned]]),ISBLANK(Table12[[#This Row],[Month Installed or Planned ]])), "", IFERROR(DATE(Table12[[#This Row],[Year Installed or Planned]],Table12[[#This Row],[Month Installed or Planned ]], 1), ""))</f>
        <v/>
      </c>
      <c r="H57" s="79"/>
      <c r="I57" s="79"/>
      <c r="J57" s="79" t="str">
        <f>IFERROR(INDEX( Table1[Credit Duration], MATCH(Table12[[#This Row],[Practice Name]],Table1[BMPFullName], 0)), "")</f>
        <v/>
      </c>
      <c r="K57" s="79"/>
      <c r="L57" s="79"/>
      <c r="M57" s="79"/>
      <c r="N57" s="79"/>
      <c r="O57" s="79"/>
      <c r="P57" s="79"/>
      <c r="Q57" s="79"/>
      <c r="R57" s="79"/>
      <c r="S57" s="79"/>
      <c r="T57" s="79"/>
      <c r="U57" s="79"/>
      <c r="V57" s="79"/>
      <c r="W57" s="84"/>
      <c r="X57" s="79" t="str">
        <f>IF(ISBLANK(Table12[[#This Row],[Inspection Date]]), "", YEAR(Table12[[#This Row],[Inspection Date]]))</f>
        <v/>
      </c>
      <c r="Y57" s="79" t="str">
        <f>IF(ISBLANK(Table12[[#This Row],[Inspection Date]]), "", MONTH(Table12[[#This Row],[Inspection Date]]))</f>
        <v/>
      </c>
      <c r="Z57" s="80"/>
      <c r="AA57" s="79"/>
      <c r="AB57" s="81"/>
      <c r="AC57" s="79"/>
      <c r="AD57" s="79"/>
      <c r="AE57" s="79"/>
    </row>
    <row r="58" spans="1:31" x14ac:dyDescent="0.55000000000000004">
      <c r="A58" s="79"/>
      <c r="B58" s="80"/>
      <c r="C58" s="83"/>
      <c r="D58" s="81"/>
      <c r="E58" s="79"/>
      <c r="F58" s="79"/>
      <c r="G58" s="80" t="str">
        <f>IF(OR(ISBLANK(Table12[[#This Row],[BMP Status]]),ISBLANK(Table12[[#This Row],[Year Installed or Planned]]),ISBLANK(Table12[[#This Row],[Month Installed or Planned ]])), "", IFERROR(DATE(Table12[[#This Row],[Year Installed or Planned]],Table12[[#This Row],[Month Installed or Planned ]], 1), ""))</f>
        <v/>
      </c>
      <c r="H58" s="79"/>
      <c r="I58" s="79"/>
      <c r="J58" s="79" t="str">
        <f>IFERROR(INDEX( Table1[Credit Duration], MATCH(Table12[[#This Row],[Practice Name]],Table1[BMPFullName], 0)), "")</f>
        <v/>
      </c>
      <c r="K58" s="79"/>
      <c r="L58" s="79"/>
      <c r="M58" s="79"/>
      <c r="N58" s="79"/>
      <c r="O58" s="79"/>
      <c r="P58" s="79"/>
      <c r="Q58" s="79"/>
      <c r="R58" s="79"/>
      <c r="S58" s="79"/>
      <c r="T58" s="79"/>
      <c r="U58" s="79"/>
      <c r="V58" s="79"/>
      <c r="W58" s="84"/>
      <c r="X58" s="79" t="str">
        <f>IF(ISBLANK(Table12[[#This Row],[Inspection Date]]), "", YEAR(Table12[[#This Row],[Inspection Date]]))</f>
        <v/>
      </c>
      <c r="Y58" s="79" t="str">
        <f>IF(ISBLANK(Table12[[#This Row],[Inspection Date]]), "", MONTH(Table12[[#This Row],[Inspection Date]]))</f>
        <v/>
      </c>
      <c r="Z58" s="80"/>
      <c r="AA58" s="79"/>
      <c r="AB58" s="81"/>
      <c r="AC58" s="79"/>
      <c r="AD58" s="79"/>
      <c r="AE58" s="79"/>
    </row>
    <row r="59" spans="1:31" x14ac:dyDescent="0.55000000000000004">
      <c r="A59" s="79"/>
      <c r="B59" s="80"/>
      <c r="C59" s="83"/>
      <c r="D59" s="81"/>
      <c r="E59" s="79"/>
      <c r="F59" s="79"/>
      <c r="G59" s="80" t="str">
        <f>IF(OR(ISBLANK(Table12[[#This Row],[BMP Status]]),ISBLANK(Table12[[#This Row],[Year Installed or Planned]]),ISBLANK(Table12[[#This Row],[Month Installed or Planned ]])), "", IFERROR(DATE(Table12[[#This Row],[Year Installed or Planned]],Table12[[#This Row],[Month Installed or Planned ]], 1), ""))</f>
        <v/>
      </c>
      <c r="H59" s="79"/>
      <c r="I59" s="79"/>
      <c r="J59" s="79" t="str">
        <f>IFERROR(INDEX( Table1[Credit Duration], MATCH(Table12[[#This Row],[Practice Name]],Table1[BMPFullName], 0)), "")</f>
        <v/>
      </c>
      <c r="K59" s="79"/>
      <c r="L59" s="79"/>
      <c r="M59" s="79"/>
      <c r="N59" s="79"/>
      <c r="O59" s="79"/>
      <c r="P59" s="79"/>
      <c r="Q59" s="79"/>
      <c r="R59" s="79"/>
      <c r="S59" s="79"/>
      <c r="T59" s="79"/>
      <c r="U59" s="79"/>
      <c r="V59" s="79"/>
      <c r="W59" s="84"/>
      <c r="X59" s="79" t="str">
        <f>IF(ISBLANK(Table12[[#This Row],[Inspection Date]]), "", YEAR(Table12[[#This Row],[Inspection Date]]))</f>
        <v/>
      </c>
      <c r="Y59" s="79" t="str">
        <f>IF(ISBLANK(Table12[[#This Row],[Inspection Date]]), "", MONTH(Table12[[#This Row],[Inspection Date]]))</f>
        <v/>
      </c>
      <c r="Z59" s="80"/>
      <c r="AA59" s="79"/>
      <c r="AB59" s="81"/>
      <c r="AC59" s="79"/>
      <c r="AD59" s="79"/>
      <c r="AE59" s="79"/>
    </row>
    <row r="60" spans="1:31" x14ac:dyDescent="0.55000000000000004">
      <c r="A60" s="79"/>
      <c r="B60" s="80"/>
      <c r="C60" s="83"/>
      <c r="D60" s="81"/>
      <c r="E60" s="79"/>
      <c r="F60" s="79"/>
      <c r="G60" s="80" t="str">
        <f>IF(OR(ISBLANK(Table12[[#This Row],[BMP Status]]),ISBLANK(Table12[[#This Row],[Year Installed or Planned]]),ISBLANK(Table12[[#This Row],[Month Installed or Planned ]])), "", IFERROR(DATE(Table12[[#This Row],[Year Installed or Planned]],Table12[[#This Row],[Month Installed or Planned ]], 1), ""))</f>
        <v/>
      </c>
      <c r="H60" s="79"/>
      <c r="I60" s="79"/>
      <c r="J60" s="79" t="str">
        <f>IFERROR(INDEX( Table1[Credit Duration], MATCH(Table12[[#This Row],[Practice Name]],Table1[BMPFullName], 0)), "")</f>
        <v/>
      </c>
      <c r="K60" s="79"/>
      <c r="L60" s="79"/>
      <c r="M60" s="79"/>
      <c r="N60" s="79"/>
      <c r="O60" s="79"/>
      <c r="P60" s="79"/>
      <c r="Q60" s="79"/>
      <c r="R60" s="79"/>
      <c r="S60" s="79"/>
      <c r="T60" s="79"/>
      <c r="U60" s="79"/>
      <c r="V60" s="79"/>
      <c r="W60" s="84"/>
      <c r="X60" s="79" t="str">
        <f>IF(ISBLANK(Table12[[#This Row],[Inspection Date]]), "", YEAR(Table12[[#This Row],[Inspection Date]]))</f>
        <v/>
      </c>
      <c r="Y60" s="79" t="str">
        <f>IF(ISBLANK(Table12[[#This Row],[Inspection Date]]), "", MONTH(Table12[[#This Row],[Inspection Date]]))</f>
        <v/>
      </c>
      <c r="Z60" s="80"/>
      <c r="AA60" s="79"/>
      <c r="AB60" s="81"/>
      <c r="AC60" s="79"/>
      <c r="AD60" s="79"/>
      <c r="AE60" s="79"/>
    </row>
    <row r="61" spans="1:31" x14ac:dyDescent="0.55000000000000004">
      <c r="A61" s="79"/>
      <c r="B61" s="80"/>
      <c r="C61" s="83"/>
      <c r="D61" s="81"/>
      <c r="E61" s="79"/>
      <c r="F61" s="79"/>
      <c r="G61" s="80" t="str">
        <f>IF(OR(ISBLANK(Table12[[#This Row],[BMP Status]]),ISBLANK(Table12[[#This Row],[Year Installed or Planned]]),ISBLANK(Table12[[#This Row],[Month Installed or Planned ]])), "", IFERROR(DATE(Table12[[#This Row],[Year Installed or Planned]],Table12[[#This Row],[Month Installed or Planned ]], 1), ""))</f>
        <v/>
      </c>
      <c r="H61" s="79"/>
      <c r="I61" s="79"/>
      <c r="J61" s="79" t="str">
        <f>IFERROR(INDEX( Table1[Credit Duration], MATCH(Table12[[#This Row],[Practice Name]],Table1[BMPFullName], 0)), "")</f>
        <v/>
      </c>
      <c r="K61" s="79"/>
      <c r="L61" s="79"/>
      <c r="M61" s="79"/>
      <c r="N61" s="79"/>
      <c r="O61" s="79"/>
      <c r="P61" s="79"/>
      <c r="Q61" s="79"/>
      <c r="R61" s="79"/>
      <c r="S61" s="79"/>
      <c r="T61" s="79"/>
      <c r="U61" s="79"/>
      <c r="V61" s="79"/>
      <c r="W61" s="84"/>
      <c r="X61" s="79" t="str">
        <f>IF(ISBLANK(Table12[[#This Row],[Inspection Date]]), "", YEAR(Table12[[#This Row],[Inspection Date]]))</f>
        <v/>
      </c>
      <c r="Y61" s="79" t="str">
        <f>IF(ISBLANK(Table12[[#This Row],[Inspection Date]]), "", MONTH(Table12[[#This Row],[Inspection Date]]))</f>
        <v/>
      </c>
      <c r="Z61" s="80"/>
      <c r="AA61" s="79"/>
      <c r="AB61" s="81"/>
      <c r="AC61" s="79"/>
      <c r="AD61" s="79"/>
      <c r="AE61" s="79"/>
    </row>
    <row r="62" spans="1:31" x14ac:dyDescent="0.55000000000000004">
      <c r="A62" s="79"/>
      <c r="B62" s="80"/>
      <c r="C62" s="83"/>
      <c r="D62" s="81"/>
      <c r="E62" s="79"/>
      <c r="F62" s="79"/>
      <c r="G62" s="80" t="str">
        <f>IF(OR(ISBLANK(Table12[[#This Row],[BMP Status]]),ISBLANK(Table12[[#This Row],[Year Installed or Planned]]),ISBLANK(Table12[[#This Row],[Month Installed or Planned ]])), "", IFERROR(DATE(Table12[[#This Row],[Year Installed or Planned]],Table12[[#This Row],[Month Installed or Planned ]], 1), ""))</f>
        <v/>
      </c>
      <c r="H62" s="79"/>
      <c r="I62" s="79"/>
      <c r="J62" s="79" t="str">
        <f>IFERROR(INDEX( Table1[Credit Duration], MATCH(Table12[[#This Row],[Practice Name]],Table1[BMPFullName], 0)), "")</f>
        <v/>
      </c>
      <c r="K62" s="79"/>
      <c r="L62" s="79"/>
      <c r="M62" s="79"/>
      <c r="N62" s="79"/>
      <c r="O62" s="79"/>
      <c r="P62" s="79"/>
      <c r="Q62" s="79"/>
      <c r="R62" s="79"/>
      <c r="S62" s="79"/>
      <c r="T62" s="79"/>
      <c r="U62" s="79"/>
      <c r="V62" s="79"/>
      <c r="W62" s="84"/>
      <c r="X62" s="79" t="str">
        <f>IF(ISBLANK(Table12[[#This Row],[Inspection Date]]), "", YEAR(Table12[[#This Row],[Inspection Date]]))</f>
        <v/>
      </c>
      <c r="Y62" s="79" t="str">
        <f>IF(ISBLANK(Table12[[#This Row],[Inspection Date]]), "", MONTH(Table12[[#This Row],[Inspection Date]]))</f>
        <v/>
      </c>
      <c r="Z62" s="80"/>
      <c r="AA62" s="79"/>
      <c r="AB62" s="81"/>
      <c r="AC62" s="79"/>
      <c r="AD62" s="79"/>
      <c r="AE62" s="79"/>
    </row>
    <row r="63" spans="1:31" x14ac:dyDescent="0.55000000000000004">
      <c r="A63" s="79"/>
      <c r="B63" s="80"/>
      <c r="C63" s="83"/>
      <c r="D63" s="81"/>
      <c r="E63" s="79"/>
      <c r="F63" s="79"/>
      <c r="G63" s="80" t="str">
        <f>IF(OR(ISBLANK(Table12[[#This Row],[BMP Status]]),ISBLANK(Table12[[#This Row],[Year Installed or Planned]]),ISBLANK(Table12[[#This Row],[Month Installed or Planned ]])), "", IFERROR(DATE(Table12[[#This Row],[Year Installed or Planned]],Table12[[#This Row],[Month Installed or Planned ]], 1), ""))</f>
        <v/>
      </c>
      <c r="H63" s="79"/>
      <c r="I63" s="79"/>
      <c r="J63" s="79" t="str">
        <f>IFERROR(INDEX( Table1[Credit Duration], MATCH(Table12[[#This Row],[Practice Name]],Table1[BMPFullName], 0)), "")</f>
        <v/>
      </c>
      <c r="K63" s="79"/>
      <c r="L63" s="79"/>
      <c r="M63" s="79"/>
      <c r="N63" s="79"/>
      <c r="O63" s="79"/>
      <c r="P63" s="79"/>
      <c r="Q63" s="79"/>
      <c r="R63" s="79"/>
      <c r="S63" s="79"/>
      <c r="T63" s="79"/>
      <c r="U63" s="79"/>
      <c r="V63" s="79"/>
      <c r="W63" s="84"/>
      <c r="X63" s="79" t="str">
        <f>IF(ISBLANK(Table12[[#This Row],[Inspection Date]]), "", YEAR(Table12[[#This Row],[Inspection Date]]))</f>
        <v/>
      </c>
      <c r="Y63" s="79" t="str">
        <f>IF(ISBLANK(Table12[[#This Row],[Inspection Date]]), "", MONTH(Table12[[#This Row],[Inspection Date]]))</f>
        <v/>
      </c>
      <c r="Z63" s="80"/>
      <c r="AA63" s="79"/>
      <c r="AB63" s="81"/>
      <c r="AC63" s="79"/>
      <c r="AD63" s="79"/>
      <c r="AE63" s="79"/>
    </row>
    <row r="64" spans="1:31" x14ac:dyDescent="0.55000000000000004">
      <c r="A64" s="79"/>
      <c r="B64" s="80"/>
      <c r="C64" s="83"/>
      <c r="D64" s="81"/>
      <c r="E64" s="79"/>
      <c r="F64" s="79"/>
      <c r="G64" s="80" t="str">
        <f>IF(OR(ISBLANK(Table12[[#This Row],[BMP Status]]),ISBLANK(Table12[[#This Row],[Year Installed or Planned]]),ISBLANK(Table12[[#This Row],[Month Installed or Planned ]])), "", IFERROR(DATE(Table12[[#This Row],[Year Installed or Planned]],Table12[[#This Row],[Month Installed or Planned ]], 1), ""))</f>
        <v/>
      </c>
      <c r="H64" s="79"/>
      <c r="I64" s="79"/>
      <c r="J64" s="79" t="str">
        <f>IFERROR(INDEX( Table1[Credit Duration], MATCH(Table12[[#This Row],[Practice Name]],Table1[BMPFullName], 0)), "")</f>
        <v/>
      </c>
      <c r="K64" s="79"/>
      <c r="L64" s="79"/>
      <c r="M64" s="79"/>
      <c r="N64" s="79"/>
      <c r="O64" s="79"/>
      <c r="P64" s="79"/>
      <c r="Q64" s="79"/>
      <c r="R64" s="79"/>
      <c r="S64" s="79"/>
      <c r="T64" s="79"/>
      <c r="U64" s="79"/>
      <c r="V64" s="79"/>
      <c r="W64" s="84"/>
      <c r="X64" s="79" t="str">
        <f>IF(ISBLANK(Table12[[#This Row],[Inspection Date]]), "", YEAR(Table12[[#This Row],[Inspection Date]]))</f>
        <v/>
      </c>
      <c r="Y64" s="79" t="str">
        <f>IF(ISBLANK(Table12[[#This Row],[Inspection Date]]), "", MONTH(Table12[[#This Row],[Inspection Date]]))</f>
        <v/>
      </c>
      <c r="Z64" s="80"/>
      <c r="AA64" s="79"/>
      <c r="AB64" s="81"/>
      <c r="AC64" s="79"/>
      <c r="AD64" s="79"/>
      <c r="AE64" s="79"/>
    </row>
    <row r="65" spans="1:31" x14ac:dyDescent="0.55000000000000004">
      <c r="A65" s="79"/>
      <c r="B65" s="80"/>
      <c r="C65" s="83"/>
      <c r="D65" s="81"/>
      <c r="E65" s="79"/>
      <c r="F65" s="79"/>
      <c r="G65" s="80" t="str">
        <f>IF(OR(ISBLANK(Table12[[#This Row],[BMP Status]]),ISBLANK(Table12[[#This Row],[Year Installed or Planned]]),ISBLANK(Table12[[#This Row],[Month Installed or Planned ]])), "", IFERROR(DATE(Table12[[#This Row],[Year Installed or Planned]],Table12[[#This Row],[Month Installed or Planned ]], 1), ""))</f>
        <v/>
      </c>
      <c r="H65" s="79"/>
      <c r="I65" s="79"/>
      <c r="J65" s="79" t="str">
        <f>IFERROR(INDEX( Table1[Credit Duration], MATCH(Table12[[#This Row],[Practice Name]],Table1[BMPFullName], 0)), "")</f>
        <v/>
      </c>
      <c r="K65" s="79"/>
      <c r="L65" s="79"/>
      <c r="M65" s="79"/>
      <c r="N65" s="79"/>
      <c r="O65" s="79"/>
      <c r="P65" s="79"/>
      <c r="Q65" s="79"/>
      <c r="R65" s="79"/>
      <c r="S65" s="79"/>
      <c r="T65" s="79"/>
      <c r="U65" s="79"/>
      <c r="V65" s="79"/>
      <c r="W65" s="84"/>
      <c r="X65" s="79" t="str">
        <f>IF(ISBLANK(Table12[[#This Row],[Inspection Date]]), "", YEAR(Table12[[#This Row],[Inspection Date]]))</f>
        <v/>
      </c>
      <c r="Y65" s="79" t="str">
        <f>IF(ISBLANK(Table12[[#This Row],[Inspection Date]]), "", MONTH(Table12[[#This Row],[Inspection Date]]))</f>
        <v/>
      </c>
      <c r="Z65" s="80"/>
      <c r="AA65" s="79"/>
      <c r="AB65" s="81"/>
      <c r="AC65" s="79"/>
      <c r="AD65" s="79"/>
      <c r="AE65" s="79"/>
    </row>
    <row r="66" spans="1:31" x14ac:dyDescent="0.55000000000000004">
      <c r="A66" s="79"/>
      <c r="B66" s="80"/>
      <c r="C66" s="83"/>
      <c r="D66" s="81"/>
      <c r="E66" s="79"/>
      <c r="F66" s="79"/>
      <c r="G66" s="80" t="str">
        <f>IF(OR(ISBLANK(Table12[[#This Row],[BMP Status]]),ISBLANK(Table12[[#This Row],[Year Installed or Planned]]),ISBLANK(Table12[[#This Row],[Month Installed or Planned ]])), "", IFERROR(DATE(Table12[[#This Row],[Year Installed or Planned]],Table12[[#This Row],[Month Installed or Planned ]], 1), ""))</f>
        <v/>
      </c>
      <c r="H66" s="79"/>
      <c r="I66" s="79"/>
      <c r="J66" s="79" t="str">
        <f>IFERROR(INDEX( Table1[Credit Duration], MATCH(Table12[[#This Row],[Practice Name]],Table1[BMPFullName], 0)), "")</f>
        <v/>
      </c>
      <c r="K66" s="79"/>
      <c r="L66" s="79"/>
      <c r="M66" s="79"/>
      <c r="N66" s="79"/>
      <c r="O66" s="79"/>
      <c r="P66" s="79"/>
      <c r="Q66" s="79"/>
      <c r="R66" s="79"/>
      <c r="S66" s="79"/>
      <c r="T66" s="79"/>
      <c r="U66" s="79"/>
      <c r="V66" s="79"/>
      <c r="W66" s="84"/>
      <c r="X66" s="79" t="str">
        <f>IF(ISBLANK(Table12[[#This Row],[Inspection Date]]), "", YEAR(Table12[[#This Row],[Inspection Date]]))</f>
        <v/>
      </c>
      <c r="Y66" s="79" t="str">
        <f>IF(ISBLANK(Table12[[#This Row],[Inspection Date]]), "", MONTH(Table12[[#This Row],[Inspection Date]]))</f>
        <v/>
      </c>
      <c r="Z66" s="80"/>
      <c r="AA66" s="79"/>
      <c r="AB66" s="81"/>
      <c r="AC66" s="79"/>
      <c r="AD66" s="79"/>
      <c r="AE66" s="79"/>
    </row>
    <row r="67" spans="1:31" x14ac:dyDescent="0.55000000000000004">
      <c r="A67" s="79"/>
      <c r="B67" s="80"/>
      <c r="C67" s="83"/>
      <c r="D67" s="81"/>
      <c r="E67" s="79"/>
      <c r="F67" s="79"/>
      <c r="G67" s="80" t="str">
        <f>IF(OR(ISBLANK(Table12[[#This Row],[BMP Status]]),ISBLANK(Table12[[#This Row],[Year Installed or Planned]]),ISBLANK(Table12[[#This Row],[Month Installed or Planned ]])), "", IFERROR(DATE(Table12[[#This Row],[Year Installed or Planned]],Table12[[#This Row],[Month Installed or Planned ]], 1), ""))</f>
        <v/>
      </c>
      <c r="H67" s="79"/>
      <c r="I67" s="79"/>
      <c r="J67" s="79" t="str">
        <f>IFERROR(INDEX( Table1[Credit Duration], MATCH(Table12[[#This Row],[Practice Name]],Table1[BMPFullName], 0)), "")</f>
        <v/>
      </c>
      <c r="K67" s="79"/>
      <c r="L67" s="79"/>
      <c r="M67" s="79"/>
      <c r="N67" s="79"/>
      <c r="O67" s="79"/>
      <c r="P67" s="79"/>
      <c r="Q67" s="79"/>
      <c r="R67" s="79"/>
      <c r="S67" s="79"/>
      <c r="T67" s="79"/>
      <c r="U67" s="79"/>
      <c r="V67" s="79"/>
      <c r="W67" s="84"/>
      <c r="X67" s="79" t="str">
        <f>IF(ISBLANK(Table12[[#This Row],[Inspection Date]]), "", YEAR(Table12[[#This Row],[Inspection Date]]))</f>
        <v/>
      </c>
      <c r="Y67" s="79" t="str">
        <f>IF(ISBLANK(Table12[[#This Row],[Inspection Date]]), "", MONTH(Table12[[#This Row],[Inspection Date]]))</f>
        <v/>
      </c>
      <c r="Z67" s="80"/>
      <c r="AA67" s="79"/>
      <c r="AB67" s="81"/>
      <c r="AC67" s="79"/>
      <c r="AD67" s="79"/>
      <c r="AE67" s="79"/>
    </row>
    <row r="68" spans="1:31" x14ac:dyDescent="0.55000000000000004">
      <c r="A68" s="79"/>
      <c r="B68" s="80"/>
      <c r="C68" s="83"/>
      <c r="D68" s="81"/>
      <c r="E68" s="79"/>
      <c r="F68" s="79"/>
      <c r="G68" s="80" t="str">
        <f>IF(OR(ISBLANK(Table12[[#This Row],[BMP Status]]),ISBLANK(Table12[[#This Row],[Year Installed or Planned]]),ISBLANK(Table12[[#This Row],[Month Installed or Planned ]])), "", IFERROR(DATE(Table12[[#This Row],[Year Installed or Planned]],Table12[[#This Row],[Month Installed or Planned ]], 1), ""))</f>
        <v/>
      </c>
      <c r="H68" s="79"/>
      <c r="I68" s="79"/>
      <c r="J68" s="79" t="str">
        <f>IFERROR(INDEX( Table1[Credit Duration], MATCH(Table12[[#This Row],[Practice Name]],Table1[BMPFullName], 0)), "")</f>
        <v/>
      </c>
      <c r="K68" s="79"/>
      <c r="L68" s="79"/>
      <c r="M68" s="79"/>
      <c r="N68" s="79"/>
      <c r="O68" s="79"/>
      <c r="P68" s="79"/>
      <c r="Q68" s="79"/>
      <c r="R68" s="79"/>
      <c r="S68" s="79"/>
      <c r="T68" s="79"/>
      <c r="U68" s="79"/>
      <c r="V68" s="79"/>
      <c r="W68" s="84"/>
      <c r="X68" s="79" t="str">
        <f>IF(ISBLANK(Table12[[#This Row],[Inspection Date]]), "", YEAR(Table12[[#This Row],[Inspection Date]]))</f>
        <v/>
      </c>
      <c r="Y68" s="79" t="str">
        <f>IF(ISBLANK(Table12[[#This Row],[Inspection Date]]), "", MONTH(Table12[[#This Row],[Inspection Date]]))</f>
        <v/>
      </c>
      <c r="Z68" s="80"/>
      <c r="AA68" s="79"/>
      <c r="AB68" s="81"/>
      <c r="AC68" s="79"/>
      <c r="AD68" s="79"/>
      <c r="AE68" s="79"/>
    </row>
    <row r="69" spans="1:31" x14ac:dyDescent="0.55000000000000004">
      <c r="A69" s="79"/>
      <c r="B69" s="80"/>
      <c r="C69" s="83"/>
      <c r="D69" s="81"/>
      <c r="E69" s="79"/>
      <c r="F69" s="79"/>
      <c r="G69" s="80" t="str">
        <f>IF(OR(ISBLANK(Table12[[#This Row],[BMP Status]]),ISBLANK(Table12[[#This Row],[Year Installed or Planned]]),ISBLANK(Table12[[#This Row],[Month Installed or Planned ]])), "", IFERROR(DATE(Table12[[#This Row],[Year Installed or Planned]],Table12[[#This Row],[Month Installed or Planned ]], 1), ""))</f>
        <v/>
      </c>
      <c r="H69" s="79"/>
      <c r="I69" s="79"/>
      <c r="J69" s="79" t="str">
        <f>IFERROR(INDEX( Table1[Credit Duration], MATCH(Table12[[#This Row],[Practice Name]],Table1[BMPFullName], 0)), "")</f>
        <v/>
      </c>
      <c r="K69" s="79"/>
      <c r="L69" s="79"/>
      <c r="M69" s="79"/>
      <c r="N69" s="79"/>
      <c r="O69" s="79"/>
      <c r="P69" s="79"/>
      <c r="Q69" s="79"/>
      <c r="R69" s="79"/>
      <c r="S69" s="79"/>
      <c r="T69" s="79"/>
      <c r="U69" s="79"/>
      <c r="V69" s="79"/>
      <c r="W69" s="84"/>
      <c r="X69" s="79" t="str">
        <f>IF(ISBLANK(Table12[[#This Row],[Inspection Date]]), "", YEAR(Table12[[#This Row],[Inspection Date]]))</f>
        <v/>
      </c>
      <c r="Y69" s="79" t="str">
        <f>IF(ISBLANK(Table12[[#This Row],[Inspection Date]]), "", MONTH(Table12[[#This Row],[Inspection Date]]))</f>
        <v/>
      </c>
      <c r="Z69" s="80"/>
      <c r="AA69" s="79"/>
      <c r="AB69" s="81"/>
      <c r="AC69" s="79"/>
      <c r="AD69" s="79"/>
      <c r="AE69" s="79"/>
    </row>
    <row r="70" spans="1:31" x14ac:dyDescent="0.55000000000000004">
      <c r="A70" s="79"/>
      <c r="B70" s="80"/>
      <c r="C70" s="83"/>
      <c r="D70" s="81"/>
      <c r="E70" s="79"/>
      <c r="F70" s="79"/>
      <c r="G70" s="80" t="str">
        <f>IF(OR(ISBLANK(Table12[[#This Row],[BMP Status]]),ISBLANK(Table12[[#This Row],[Year Installed or Planned]]),ISBLANK(Table12[[#This Row],[Month Installed or Planned ]])), "", IFERROR(DATE(Table12[[#This Row],[Year Installed or Planned]],Table12[[#This Row],[Month Installed or Planned ]], 1), ""))</f>
        <v/>
      </c>
      <c r="H70" s="79"/>
      <c r="I70" s="79"/>
      <c r="J70" s="79" t="str">
        <f>IFERROR(INDEX( Table1[Credit Duration], MATCH(Table12[[#This Row],[Practice Name]],Table1[BMPFullName], 0)), "")</f>
        <v/>
      </c>
      <c r="K70" s="79"/>
      <c r="L70" s="79"/>
      <c r="M70" s="79"/>
      <c r="N70" s="79"/>
      <c r="O70" s="79"/>
      <c r="P70" s="79"/>
      <c r="Q70" s="79"/>
      <c r="R70" s="79"/>
      <c r="S70" s="79"/>
      <c r="T70" s="79"/>
      <c r="U70" s="79"/>
      <c r="V70" s="79"/>
      <c r="W70" s="84"/>
      <c r="X70" s="79" t="str">
        <f>IF(ISBLANK(Table12[[#This Row],[Inspection Date]]), "", YEAR(Table12[[#This Row],[Inspection Date]]))</f>
        <v/>
      </c>
      <c r="Y70" s="79" t="str">
        <f>IF(ISBLANK(Table12[[#This Row],[Inspection Date]]), "", MONTH(Table12[[#This Row],[Inspection Date]]))</f>
        <v/>
      </c>
      <c r="Z70" s="80"/>
      <c r="AA70" s="79"/>
      <c r="AB70" s="81"/>
      <c r="AC70" s="79"/>
      <c r="AD70" s="79"/>
      <c r="AE70" s="79"/>
    </row>
    <row r="71" spans="1:31" x14ac:dyDescent="0.55000000000000004">
      <c r="A71" s="79"/>
      <c r="B71" s="80"/>
      <c r="C71" s="83"/>
      <c r="D71" s="81"/>
      <c r="E71" s="79"/>
      <c r="F71" s="79"/>
      <c r="G71" s="80" t="str">
        <f>IF(OR(ISBLANK(Table12[[#This Row],[BMP Status]]),ISBLANK(Table12[[#This Row],[Year Installed or Planned]]),ISBLANK(Table12[[#This Row],[Month Installed or Planned ]])), "", IFERROR(DATE(Table12[[#This Row],[Year Installed or Planned]],Table12[[#This Row],[Month Installed or Planned ]], 1), ""))</f>
        <v/>
      </c>
      <c r="H71" s="79"/>
      <c r="I71" s="79"/>
      <c r="J71" s="79" t="str">
        <f>IFERROR(INDEX( Table1[Credit Duration], MATCH(Table12[[#This Row],[Practice Name]],Table1[BMPFullName], 0)), "")</f>
        <v/>
      </c>
      <c r="K71" s="79"/>
      <c r="L71" s="79"/>
      <c r="M71" s="79"/>
      <c r="N71" s="79"/>
      <c r="O71" s="79"/>
      <c r="P71" s="79"/>
      <c r="Q71" s="79"/>
      <c r="R71" s="79"/>
      <c r="S71" s="79"/>
      <c r="T71" s="79"/>
      <c r="U71" s="79"/>
      <c r="V71" s="79"/>
      <c r="W71" s="84"/>
      <c r="X71" s="79" t="str">
        <f>IF(ISBLANK(Table12[[#This Row],[Inspection Date]]), "", YEAR(Table12[[#This Row],[Inspection Date]]))</f>
        <v/>
      </c>
      <c r="Y71" s="79" t="str">
        <f>IF(ISBLANK(Table12[[#This Row],[Inspection Date]]), "", MONTH(Table12[[#This Row],[Inspection Date]]))</f>
        <v/>
      </c>
      <c r="Z71" s="80"/>
      <c r="AA71" s="79"/>
      <c r="AB71" s="81"/>
      <c r="AC71" s="79"/>
      <c r="AD71" s="79"/>
      <c r="AE71" s="79"/>
    </row>
    <row r="72" spans="1:31" x14ac:dyDescent="0.55000000000000004">
      <c r="A72" s="79"/>
      <c r="B72" s="80"/>
      <c r="C72" s="83"/>
      <c r="D72" s="81"/>
      <c r="E72" s="79"/>
      <c r="F72" s="79"/>
      <c r="G72" s="80" t="str">
        <f>IF(OR(ISBLANK(Table12[[#This Row],[BMP Status]]),ISBLANK(Table12[[#This Row],[Year Installed or Planned]]),ISBLANK(Table12[[#This Row],[Month Installed or Planned ]])), "", IFERROR(DATE(Table12[[#This Row],[Year Installed or Planned]],Table12[[#This Row],[Month Installed or Planned ]], 1), ""))</f>
        <v/>
      </c>
      <c r="H72" s="79"/>
      <c r="I72" s="79"/>
      <c r="J72" s="79" t="str">
        <f>IFERROR(INDEX( Table1[Credit Duration], MATCH(Table12[[#This Row],[Practice Name]],Table1[BMPFullName], 0)), "")</f>
        <v/>
      </c>
      <c r="K72" s="79"/>
      <c r="L72" s="79"/>
      <c r="M72" s="79"/>
      <c r="N72" s="79"/>
      <c r="O72" s="79"/>
      <c r="P72" s="79"/>
      <c r="Q72" s="79"/>
      <c r="R72" s="79"/>
      <c r="S72" s="79"/>
      <c r="T72" s="79"/>
      <c r="U72" s="79"/>
      <c r="V72" s="79"/>
      <c r="W72" s="84"/>
      <c r="X72" s="79" t="str">
        <f>IF(ISBLANK(Table12[[#This Row],[Inspection Date]]), "", YEAR(Table12[[#This Row],[Inspection Date]]))</f>
        <v/>
      </c>
      <c r="Y72" s="79" t="str">
        <f>IF(ISBLANK(Table12[[#This Row],[Inspection Date]]), "", MONTH(Table12[[#This Row],[Inspection Date]]))</f>
        <v/>
      </c>
      <c r="Z72" s="80"/>
      <c r="AA72" s="79"/>
      <c r="AB72" s="81"/>
      <c r="AC72" s="79"/>
      <c r="AD72" s="79"/>
      <c r="AE72" s="79"/>
    </row>
    <row r="73" spans="1:31" x14ac:dyDescent="0.55000000000000004">
      <c r="A73" s="79"/>
      <c r="B73" s="80"/>
      <c r="C73" s="83"/>
      <c r="D73" s="81"/>
      <c r="E73" s="79"/>
      <c r="F73" s="79"/>
      <c r="G73" s="80" t="str">
        <f>IF(OR(ISBLANK(Table12[[#This Row],[BMP Status]]),ISBLANK(Table12[[#This Row],[Year Installed or Planned]]),ISBLANK(Table12[[#This Row],[Month Installed or Planned ]])), "", IFERROR(DATE(Table12[[#This Row],[Year Installed or Planned]],Table12[[#This Row],[Month Installed or Planned ]], 1), ""))</f>
        <v/>
      </c>
      <c r="H73" s="79"/>
      <c r="I73" s="79"/>
      <c r="J73" s="79" t="str">
        <f>IFERROR(INDEX( Table1[Credit Duration], MATCH(Table12[[#This Row],[Practice Name]],Table1[BMPFullName], 0)), "")</f>
        <v/>
      </c>
      <c r="K73" s="79"/>
      <c r="L73" s="79"/>
      <c r="M73" s="79"/>
      <c r="N73" s="79"/>
      <c r="O73" s="79"/>
      <c r="P73" s="79"/>
      <c r="Q73" s="79"/>
      <c r="R73" s="79"/>
      <c r="S73" s="79"/>
      <c r="T73" s="79"/>
      <c r="U73" s="79"/>
      <c r="V73" s="79"/>
      <c r="W73" s="84"/>
      <c r="X73" s="79" t="str">
        <f>IF(ISBLANK(Table12[[#This Row],[Inspection Date]]), "", YEAR(Table12[[#This Row],[Inspection Date]]))</f>
        <v/>
      </c>
      <c r="Y73" s="79" t="str">
        <f>IF(ISBLANK(Table12[[#This Row],[Inspection Date]]), "", MONTH(Table12[[#This Row],[Inspection Date]]))</f>
        <v/>
      </c>
      <c r="Z73" s="80"/>
      <c r="AA73" s="79"/>
      <c r="AB73" s="81"/>
      <c r="AC73" s="79"/>
      <c r="AD73" s="79"/>
      <c r="AE73" s="79"/>
    </row>
    <row r="74" spans="1:31" x14ac:dyDescent="0.55000000000000004">
      <c r="A74" s="79"/>
      <c r="B74" s="80"/>
      <c r="C74" s="83"/>
      <c r="D74" s="81"/>
      <c r="E74" s="79"/>
      <c r="F74" s="79"/>
      <c r="G74" s="80" t="str">
        <f>IF(OR(ISBLANK(Table12[[#This Row],[BMP Status]]),ISBLANK(Table12[[#This Row],[Year Installed or Planned]]),ISBLANK(Table12[[#This Row],[Month Installed or Planned ]])), "", IFERROR(DATE(Table12[[#This Row],[Year Installed or Planned]],Table12[[#This Row],[Month Installed or Planned ]], 1), ""))</f>
        <v/>
      </c>
      <c r="H74" s="79"/>
      <c r="I74" s="79"/>
      <c r="J74" s="79" t="str">
        <f>IFERROR(INDEX( Table1[Credit Duration], MATCH(Table12[[#This Row],[Practice Name]],Table1[BMPFullName], 0)), "")</f>
        <v/>
      </c>
      <c r="K74" s="79"/>
      <c r="L74" s="79"/>
      <c r="M74" s="79"/>
      <c r="N74" s="79"/>
      <c r="O74" s="79"/>
      <c r="P74" s="79"/>
      <c r="Q74" s="79"/>
      <c r="R74" s="79"/>
      <c r="S74" s="79"/>
      <c r="T74" s="79"/>
      <c r="U74" s="79"/>
      <c r="V74" s="79"/>
      <c r="W74" s="84"/>
      <c r="X74" s="79" t="str">
        <f>IF(ISBLANK(Table12[[#This Row],[Inspection Date]]), "", YEAR(Table12[[#This Row],[Inspection Date]]))</f>
        <v/>
      </c>
      <c r="Y74" s="79" t="str">
        <f>IF(ISBLANK(Table12[[#This Row],[Inspection Date]]), "", MONTH(Table12[[#This Row],[Inspection Date]]))</f>
        <v/>
      </c>
      <c r="Z74" s="80"/>
      <c r="AA74" s="79"/>
      <c r="AB74" s="81"/>
      <c r="AC74" s="79"/>
      <c r="AD74" s="79"/>
      <c r="AE74" s="79"/>
    </row>
    <row r="75" spans="1:31" x14ac:dyDescent="0.55000000000000004">
      <c r="A75" s="79"/>
      <c r="B75" s="80"/>
      <c r="C75" s="83"/>
      <c r="D75" s="81"/>
      <c r="E75" s="79"/>
      <c r="F75" s="79"/>
      <c r="G75" s="80" t="str">
        <f>IF(OR(ISBLANK(Table12[[#This Row],[BMP Status]]),ISBLANK(Table12[[#This Row],[Year Installed or Planned]]),ISBLANK(Table12[[#This Row],[Month Installed or Planned ]])), "", IFERROR(DATE(Table12[[#This Row],[Year Installed or Planned]],Table12[[#This Row],[Month Installed or Planned ]], 1), ""))</f>
        <v/>
      </c>
      <c r="H75" s="79"/>
      <c r="I75" s="79"/>
      <c r="J75" s="79" t="str">
        <f>IFERROR(INDEX( Table1[Credit Duration], MATCH(Table12[[#This Row],[Practice Name]],Table1[BMPFullName], 0)), "")</f>
        <v/>
      </c>
      <c r="K75" s="79"/>
      <c r="L75" s="79"/>
      <c r="M75" s="79"/>
      <c r="N75" s="79"/>
      <c r="O75" s="79"/>
      <c r="P75" s="79"/>
      <c r="Q75" s="79"/>
      <c r="R75" s="79"/>
      <c r="S75" s="79"/>
      <c r="T75" s="79"/>
      <c r="U75" s="79"/>
      <c r="V75" s="79"/>
      <c r="W75" s="84"/>
      <c r="X75" s="79" t="str">
        <f>IF(ISBLANK(Table12[[#This Row],[Inspection Date]]), "", YEAR(Table12[[#This Row],[Inspection Date]]))</f>
        <v/>
      </c>
      <c r="Y75" s="79" t="str">
        <f>IF(ISBLANK(Table12[[#This Row],[Inspection Date]]), "", MONTH(Table12[[#This Row],[Inspection Date]]))</f>
        <v/>
      </c>
      <c r="Z75" s="80"/>
      <c r="AA75" s="79"/>
      <c r="AB75" s="81"/>
      <c r="AC75" s="79"/>
      <c r="AD75" s="79"/>
      <c r="AE75" s="79"/>
    </row>
    <row r="76" spans="1:31" x14ac:dyDescent="0.55000000000000004">
      <c r="A76" s="79"/>
      <c r="B76" s="80"/>
      <c r="C76" s="83"/>
      <c r="D76" s="81"/>
      <c r="E76" s="79"/>
      <c r="F76" s="79"/>
      <c r="G76" s="80" t="str">
        <f>IF(OR(ISBLANK(Table12[[#This Row],[BMP Status]]),ISBLANK(Table12[[#This Row],[Year Installed or Planned]]),ISBLANK(Table12[[#This Row],[Month Installed or Planned ]])), "", IFERROR(DATE(Table12[[#This Row],[Year Installed or Planned]],Table12[[#This Row],[Month Installed or Planned ]], 1), ""))</f>
        <v/>
      </c>
      <c r="H76" s="79"/>
      <c r="I76" s="79"/>
      <c r="J76" s="79" t="str">
        <f>IFERROR(INDEX( Table1[Credit Duration], MATCH(Table12[[#This Row],[Practice Name]],Table1[BMPFullName], 0)), "")</f>
        <v/>
      </c>
      <c r="K76" s="79"/>
      <c r="L76" s="79"/>
      <c r="M76" s="79"/>
      <c r="N76" s="79"/>
      <c r="O76" s="79"/>
      <c r="P76" s="79"/>
      <c r="Q76" s="79"/>
      <c r="R76" s="79"/>
      <c r="S76" s="79"/>
      <c r="T76" s="79"/>
      <c r="U76" s="79"/>
      <c r="V76" s="79"/>
      <c r="W76" s="84"/>
      <c r="X76" s="79" t="str">
        <f>IF(ISBLANK(Table12[[#This Row],[Inspection Date]]), "", YEAR(Table12[[#This Row],[Inspection Date]]))</f>
        <v/>
      </c>
      <c r="Y76" s="79" t="str">
        <f>IF(ISBLANK(Table12[[#This Row],[Inspection Date]]), "", MONTH(Table12[[#This Row],[Inspection Date]]))</f>
        <v/>
      </c>
      <c r="Z76" s="80"/>
      <c r="AA76" s="79"/>
      <c r="AB76" s="81"/>
      <c r="AC76" s="79"/>
      <c r="AD76" s="79"/>
      <c r="AE76" s="79"/>
    </row>
    <row r="77" spans="1:31" x14ac:dyDescent="0.55000000000000004">
      <c r="A77" s="79"/>
      <c r="B77" s="80"/>
      <c r="C77" s="83"/>
      <c r="D77" s="81"/>
      <c r="E77" s="79"/>
      <c r="F77" s="79"/>
      <c r="G77" s="80" t="str">
        <f>IF(OR(ISBLANK(Table12[[#This Row],[BMP Status]]),ISBLANK(Table12[[#This Row],[Year Installed or Planned]]),ISBLANK(Table12[[#This Row],[Month Installed or Planned ]])), "", IFERROR(DATE(Table12[[#This Row],[Year Installed or Planned]],Table12[[#This Row],[Month Installed or Planned ]], 1), ""))</f>
        <v/>
      </c>
      <c r="H77" s="79"/>
      <c r="I77" s="79"/>
      <c r="J77" s="79" t="str">
        <f>IFERROR(INDEX( Table1[Credit Duration], MATCH(Table12[[#This Row],[Practice Name]],Table1[BMPFullName], 0)), "")</f>
        <v/>
      </c>
      <c r="K77" s="79"/>
      <c r="L77" s="79"/>
      <c r="M77" s="79"/>
      <c r="N77" s="79"/>
      <c r="O77" s="79"/>
      <c r="P77" s="79"/>
      <c r="Q77" s="79"/>
      <c r="R77" s="79"/>
      <c r="S77" s="79"/>
      <c r="T77" s="79"/>
      <c r="U77" s="79"/>
      <c r="V77" s="79"/>
      <c r="W77" s="84"/>
      <c r="X77" s="79" t="str">
        <f>IF(ISBLANK(Table12[[#This Row],[Inspection Date]]), "", YEAR(Table12[[#This Row],[Inspection Date]]))</f>
        <v/>
      </c>
      <c r="Y77" s="79" t="str">
        <f>IF(ISBLANK(Table12[[#This Row],[Inspection Date]]), "", MONTH(Table12[[#This Row],[Inspection Date]]))</f>
        <v/>
      </c>
      <c r="Z77" s="80"/>
      <c r="AA77" s="79"/>
      <c r="AB77" s="81"/>
      <c r="AC77" s="79"/>
      <c r="AD77" s="79"/>
      <c r="AE77" s="79"/>
    </row>
    <row r="78" spans="1:31" x14ac:dyDescent="0.55000000000000004">
      <c r="A78" s="79"/>
      <c r="B78" s="80"/>
      <c r="C78" s="83"/>
      <c r="D78" s="81"/>
      <c r="E78" s="79"/>
      <c r="F78" s="79"/>
      <c r="G78" s="80" t="str">
        <f>IF(OR(ISBLANK(Table12[[#This Row],[BMP Status]]),ISBLANK(Table12[[#This Row],[Year Installed or Planned]]),ISBLANK(Table12[[#This Row],[Month Installed or Planned ]])), "", IFERROR(DATE(Table12[[#This Row],[Year Installed or Planned]],Table12[[#This Row],[Month Installed or Planned ]], 1), ""))</f>
        <v/>
      </c>
      <c r="H78" s="79"/>
      <c r="I78" s="79"/>
      <c r="J78" s="79" t="str">
        <f>IFERROR(INDEX( Table1[Credit Duration], MATCH(Table12[[#This Row],[Practice Name]],Table1[BMPFullName], 0)), "")</f>
        <v/>
      </c>
      <c r="K78" s="79"/>
      <c r="L78" s="79"/>
      <c r="M78" s="79"/>
      <c r="N78" s="79"/>
      <c r="O78" s="79"/>
      <c r="P78" s="79"/>
      <c r="Q78" s="79"/>
      <c r="R78" s="79"/>
      <c r="S78" s="79"/>
      <c r="T78" s="79"/>
      <c r="U78" s="79"/>
      <c r="V78" s="79"/>
      <c r="W78" s="84"/>
      <c r="X78" s="79" t="str">
        <f>IF(ISBLANK(Table12[[#This Row],[Inspection Date]]), "", YEAR(Table12[[#This Row],[Inspection Date]]))</f>
        <v/>
      </c>
      <c r="Y78" s="79" t="str">
        <f>IF(ISBLANK(Table12[[#This Row],[Inspection Date]]), "", MONTH(Table12[[#This Row],[Inspection Date]]))</f>
        <v/>
      </c>
      <c r="Z78" s="80"/>
      <c r="AA78" s="79"/>
      <c r="AB78" s="81"/>
      <c r="AC78" s="79"/>
      <c r="AD78" s="79"/>
      <c r="AE78" s="79"/>
    </row>
    <row r="79" spans="1:31" x14ac:dyDescent="0.55000000000000004">
      <c r="A79" s="79"/>
      <c r="B79" s="80"/>
      <c r="C79" s="83"/>
      <c r="D79" s="81"/>
      <c r="E79" s="79"/>
      <c r="F79" s="79"/>
      <c r="G79" s="80" t="str">
        <f>IF(OR(ISBLANK(Table12[[#This Row],[BMP Status]]),ISBLANK(Table12[[#This Row],[Year Installed or Planned]]),ISBLANK(Table12[[#This Row],[Month Installed or Planned ]])), "", IFERROR(DATE(Table12[[#This Row],[Year Installed or Planned]],Table12[[#This Row],[Month Installed or Planned ]], 1), ""))</f>
        <v/>
      </c>
      <c r="H79" s="79"/>
      <c r="I79" s="79"/>
      <c r="J79" s="79" t="str">
        <f>IFERROR(INDEX( Table1[Credit Duration], MATCH(Table12[[#This Row],[Practice Name]],Table1[BMPFullName], 0)), "")</f>
        <v/>
      </c>
      <c r="K79" s="79"/>
      <c r="L79" s="79"/>
      <c r="M79" s="79"/>
      <c r="N79" s="79"/>
      <c r="O79" s="79"/>
      <c r="P79" s="79"/>
      <c r="Q79" s="79"/>
      <c r="R79" s="79"/>
      <c r="S79" s="79"/>
      <c r="T79" s="79"/>
      <c r="U79" s="79"/>
      <c r="V79" s="79"/>
      <c r="W79" s="84"/>
      <c r="X79" s="79" t="str">
        <f>IF(ISBLANK(Table12[[#This Row],[Inspection Date]]), "", YEAR(Table12[[#This Row],[Inspection Date]]))</f>
        <v/>
      </c>
      <c r="Y79" s="79" t="str">
        <f>IF(ISBLANK(Table12[[#This Row],[Inspection Date]]), "", MONTH(Table12[[#This Row],[Inspection Date]]))</f>
        <v/>
      </c>
      <c r="Z79" s="80"/>
      <c r="AA79" s="79"/>
      <c r="AB79" s="81"/>
      <c r="AC79" s="79"/>
      <c r="AD79" s="79"/>
      <c r="AE79" s="79"/>
    </row>
    <row r="80" spans="1:31" x14ac:dyDescent="0.55000000000000004">
      <c r="A80" s="79"/>
      <c r="B80" s="80"/>
      <c r="C80" s="83"/>
      <c r="D80" s="81"/>
      <c r="E80" s="79"/>
      <c r="F80" s="79"/>
      <c r="G80" s="80" t="str">
        <f>IF(OR(ISBLANK(Table12[[#This Row],[BMP Status]]),ISBLANK(Table12[[#This Row],[Year Installed or Planned]]),ISBLANK(Table12[[#This Row],[Month Installed or Planned ]])), "", IFERROR(DATE(Table12[[#This Row],[Year Installed or Planned]],Table12[[#This Row],[Month Installed or Planned ]], 1), ""))</f>
        <v/>
      </c>
      <c r="H80" s="79"/>
      <c r="I80" s="79"/>
      <c r="J80" s="79" t="str">
        <f>IFERROR(INDEX( Table1[Credit Duration], MATCH(Table12[[#This Row],[Practice Name]],Table1[BMPFullName], 0)), "")</f>
        <v/>
      </c>
      <c r="K80" s="79"/>
      <c r="L80" s="79"/>
      <c r="M80" s="79"/>
      <c r="N80" s="79"/>
      <c r="O80" s="79"/>
      <c r="P80" s="79"/>
      <c r="Q80" s="79"/>
      <c r="R80" s="79"/>
      <c r="S80" s="79"/>
      <c r="T80" s="79"/>
      <c r="U80" s="79"/>
      <c r="V80" s="79"/>
      <c r="W80" s="84"/>
      <c r="X80" s="79" t="str">
        <f>IF(ISBLANK(Table12[[#This Row],[Inspection Date]]), "", YEAR(Table12[[#This Row],[Inspection Date]]))</f>
        <v/>
      </c>
      <c r="Y80" s="79" t="str">
        <f>IF(ISBLANK(Table12[[#This Row],[Inspection Date]]), "", MONTH(Table12[[#This Row],[Inspection Date]]))</f>
        <v/>
      </c>
      <c r="Z80" s="80"/>
      <c r="AA80" s="79"/>
      <c r="AB80" s="81"/>
      <c r="AC80" s="79"/>
      <c r="AD80" s="79"/>
      <c r="AE80" s="79"/>
    </row>
    <row r="81" spans="1:31" x14ac:dyDescent="0.55000000000000004">
      <c r="A81" s="79"/>
      <c r="B81" s="80"/>
      <c r="C81" s="83"/>
      <c r="D81" s="81"/>
      <c r="E81" s="79"/>
      <c r="F81" s="79"/>
      <c r="G81" s="80" t="str">
        <f>IF(OR(ISBLANK(Table12[[#This Row],[BMP Status]]),ISBLANK(Table12[[#This Row],[Year Installed or Planned]]),ISBLANK(Table12[[#This Row],[Month Installed or Planned ]])), "", IFERROR(DATE(Table12[[#This Row],[Year Installed or Planned]],Table12[[#This Row],[Month Installed or Planned ]], 1), ""))</f>
        <v/>
      </c>
      <c r="H81" s="79"/>
      <c r="I81" s="79"/>
      <c r="J81" s="79" t="str">
        <f>IFERROR(INDEX( Table1[Credit Duration], MATCH(Table12[[#This Row],[Practice Name]],Table1[BMPFullName], 0)), "")</f>
        <v/>
      </c>
      <c r="K81" s="79"/>
      <c r="L81" s="79"/>
      <c r="M81" s="79"/>
      <c r="N81" s="79"/>
      <c r="O81" s="79"/>
      <c r="P81" s="79"/>
      <c r="Q81" s="79"/>
      <c r="R81" s="79"/>
      <c r="S81" s="79"/>
      <c r="T81" s="79"/>
      <c r="U81" s="79"/>
      <c r="V81" s="79"/>
      <c r="W81" s="84"/>
      <c r="X81" s="79" t="str">
        <f>IF(ISBLANK(Table12[[#This Row],[Inspection Date]]), "", YEAR(Table12[[#This Row],[Inspection Date]]))</f>
        <v/>
      </c>
      <c r="Y81" s="79" t="str">
        <f>IF(ISBLANK(Table12[[#This Row],[Inspection Date]]), "", MONTH(Table12[[#This Row],[Inspection Date]]))</f>
        <v/>
      </c>
      <c r="Z81" s="80"/>
      <c r="AA81" s="79"/>
      <c r="AB81" s="81"/>
      <c r="AC81" s="79"/>
      <c r="AD81" s="79"/>
      <c r="AE81" s="79"/>
    </row>
    <row r="82" spans="1:31" x14ac:dyDescent="0.55000000000000004">
      <c r="A82" s="79"/>
      <c r="B82" s="80"/>
      <c r="C82" s="83"/>
      <c r="D82" s="81"/>
      <c r="E82" s="79"/>
      <c r="F82" s="79"/>
      <c r="G82" s="80" t="str">
        <f>IF(OR(ISBLANK(Table12[[#This Row],[BMP Status]]),ISBLANK(Table12[[#This Row],[Year Installed or Planned]]),ISBLANK(Table12[[#This Row],[Month Installed or Planned ]])), "", IFERROR(DATE(Table12[[#This Row],[Year Installed or Planned]],Table12[[#This Row],[Month Installed or Planned ]], 1), ""))</f>
        <v/>
      </c>
      <c r="H82" s="79"/>
      <c r="I82" s="79"/>
      <c r="J82" s="79" t="str">
        <f>IFERROR(INDEX( Table1[Credit Duration], MATCH(Table12[[#This Row],[Practice Name]],Table1[BMPFullName], 0)), "")</f>
        <v/>
      </c>
      <c r="K82" s="79"/>
      <c r="L82" s="79"/>
      <c r="M82" s="79"/>
      <c r="N82" s="79"/>
      <c r="O82" s="79"/>
      <c r="P82" s="79"/>
      <c r="Q82" s="79"/>
      <c r="R82" s="79"/>
      <c r="S82" s="79"/>
      <c r="T82" s="79"/>
      <c r="U82" s="79"/>
      <c r="V82" s="79"/>
      <c r="W82" s="84"/>
      <c r="X82" s="79" t="str">
        <f>IF(ISBLANK(Table12[[#This Row],[Inspection Date]]), "", YEAR(Table12[[#This Row],[Inspection Date]]))</f>
        <v/>
      </c>
      <c r="Y82" s="79" t="str">
        <f>IF(ISBLANK(Table12[[#This Row],[Inspection Date]]), "", MONTH(Table12[[#This Row],[Inspection Date]]))</f>
        <v/>
      </c>
      <c r="Z82" s="80"/>
      <c r="AA82" s="79"/>
      <c r="AB82" s="81"/>
      <c r="AC82" s="79"/>
      <c r="AD82" s="79"/>
      <c r="AE82" s="79"/>
    </row>
    <row r="83" spans="1:31" x14ac:dyDescent="0.55000000000000004">
      <c r="A83" s="79"/>
      <c r="B83" s="80"/>
      <c r="C83" s="83"/>
      <c r="D83" s="81"/>
      <c r="E83" s="79"/>
      <c r="F83" s="79"/>
      <c r="G83" s="80" t="str">
        <f>IF(OR(ISBLANK(Table12[[#This Row],[BMP Status]]),ISBLANK(Table12[[#This Row],[Year Installed or Planned]]),ISBLANK(Table12[[#This Row],[Month Installed or Planned ]])), "", IFERROR(DATE(Table12[[#This Row],[Year Installed or Planned]],Table12[[#This Row],[Month Installed or Planned ]], 1), ""))</f>
        <v/>
      </c>
      <c r="H83" s="79"/>
      <c r="I83" s="79"/>
      <c r="J83" s="79" t="str">
        <f>IFERROR(INDEX( Table1[Credit Duration], MATCH(Table12[[#This Row],[Practice Name]],Table1[BMPFullName], 0)), "")</f>
        <v/>
      </c>
      <c r="K83" s="79"/>
      <c r="L83" s="79"/>
      <c r="M83" s="79"/>
      <c r="N83" s="79"/>
      <c r="O83" s="79"/>
      <c r="P83" s="79"/>
      <c r="Q83" s="79"/>
      <c r="R83" s="79"/>
      <c r="S83" s="79"/>
      <c r="T83" s="79"/>
      <c r="U83" s="79"/>
      <c r="V83" s="79"/>
      <c r="W83" s="84"/>
      <c r="X83" s="79" t="str">
        <f>IF(ISBLANK(Table12[[#This Row],[Inspection Date]]), "", YEAR(Table12[[#This Row],[Inspection Date]]))</f>
        <v/>
      </c>
      <c r="Y83" s="79" t="str">
        <f>IF(ISBLANK(Table12[[#This Row],[Inspection Date]]), "", MONTH(Table12[[#This Row],[Inspection Date]]))</f>
        <v/>
      </c>
      <c r="Z83" s="80"/>
      <c r="AA83" s="79"/>
      <c r="AB83" s="81"/>
      <c r="AC83" s="79"/>
      <c r="AD83" s="79"/>
      <c r="AE83" s="79"/>
    </row>
    <row r="84" spans="1:31" x14ac:dyDescent="0.55000000000000004">
      <c r="A84" s="79"/>
      <c r="B84" s="80"/>
      <c r="C84" s="83"/>
      <c r="D84" s="81"/>
      <c r="E84" s="79"/>
      <c r="F84" s="79"/>
      <c r="G84" s="80" t="str">
        <f>IF(OR(ISBLANK(Table12[[#This Row],[BMP Status]]),ISBLANK(Table12[[#This Row],[Year Installed or Planned]]),ISBLANK(Table12[[#This Row],[Month Installed or Planned ]])), "", IFERROR(DATE(Table12[[#This Row],[Year Installed or Planned]],Table12[[#This Row],[Month Installed or Planned ]], 1), ""))</f>
        <v/>
      </c>
      <c r="H84" s="79"/>
      <c r="I84" s="79"/>
      <c r="J84" s="79" t="str">
        <f>IFERROR(INDEX( Table1[Credit Duration], MATCH(Table12[[#This Row],[Practice Name]],Table1[BMPFullName], 0)), "")</f>
        <v/>
      </c>
      <c r="K84" s="79"/>
      <c r="L84" s="79"/>
      <c r="M84" s="79"/>
      <c r="N84" s="79"/>
      <c r="O84" s="79"/>
      <c r="P84" s="79"/>
      <c r="Q84" s="79"/>
      <c r="R84" s="79"/>
      <c r="S84" s="79"/>
      <c r="T84" s="79"/>
      <c r="U84" s="79"/>
      <c r="V84" s="79"/>
      <c r="W84" s="84"/>
      <c r="X84" s="79" t="str">
        <f>IF(ISBLANK(Table12[[#This Row],[Inspection Date]]), "", YEAR(Table12[[#This Row],[Inspection Date]]))</f>
        <v/>
      </c>
      <c r="Y84" s="79" t="str">
        <f>IF(ISBLANK(Table12[[#This Row],[Inspection Date]]), "", MONTH(Table12[[#This Row],[Inspection Date]]))</f>
        <v/>
      </c>
      <c r="Z84" s="80"/>
      <c r="AA84" s="79"/>
      <c r="AB84" s="81"/>
      <c r="AC84" s="79"/>
      <c r="AD84" s="79"/>
      <c r="AE84" s="79"/>
    </row>
    <row r="85" spans="1:31" x14ac:dyDescent="0.55000000000000004">
      <c r="A85" s="79"/>
      <c r="B85" s="80"/>
      <c r="C85" s="83"/>
      <c r="D85" s="81"/>
      <c r="E85" s="79"/>
      <c r="F85" s="79"/>
      <c r="G85" s="80" t="str">
        <f>IF(OR(ISBLANK(Table12[[#This Row],[BMP Status]]),ISBLANK(Table12[[#This Row],[Year Installed or Planned]]),ISBLANK(Table12[[#This Row],[Month Installed or Planned ]])), "", IFERROR(DATE(Table12[[#This Row],[Year Installed or Planned]],Table12[[#This Row],[Month Installed or Planned ]], 1), ""))</f>
        <v/>
      </c>
      <c r="H85" s="79"/>
      <c r="I85" s="79"/>
      <c r="J85" s="79" t="str">
        <f>IFERROR(INDEX( Table1[Credit Duration], MATCH(Table12[[#This Row],[Practice Name]],Table1[BMPFullName], 0)), "")</f>
        <v/>
      </c>
      <c r="K85" s="79"/>
      <c r="L85" s="79"/>
      <c r="M85" s="79"/>
      <c r="N85" s="79"/>
      <c r="O85" s="79"/>
      <c r="P85" s="79"/>
      <c r="Q85" s="79"/>
      <c r="R85" s="79"/>
      <c r="S85" s="79"/>
      <c r="T85" s="79"/>
      <c r="U85" s="79"/>
      <c r="V85" s="79"/>
      <c r="W85" s="84"/>
      <c r="X85" s="79" t="str">
        <f>IF(ISBLANK(Table12[[#This Row],[Inspection Date]]), "", YEAR(Table12[[#This Row],[Inspection Date]]))</f>
        <v/>
      </c>
      <c r="Y85" s="79" t="str">
        <f>IF(ISBLANK(Table12[[#This Row],[Inspection Date]]), "", MONTH(Table12[[#This Row],[Inspection Date]]))</f>
        <v/>
      </c>
      <c r="Z85" s="80"/>
      <c r="AA85" s="79"/>
      <c r="AB85" s="81"/>
      <c r="AC85" s="79"/>
      <c r="AD85" s="79"/>
      <c r="AE85" s="79"/>
    </row>
    <row r="86" spans="1:31" x14ac:dyDescent="0.55000000000000004">
      <c r="A86" s="79"/>
      <c r="B86" s="80"/>
      <c r="C86" s="83"/>
      <c r="D86" s="81"/>
      <c r="E86" s="79"/>
      <c r="F86" s="79"/>
      <c r="G86" s="80" t="str">
        <f>IF(OR(ISBLANK(Table12[[#This Row],[BMP Status]]),ISBLANK(Table12[[#This Row],[Year Installed or Planned]]),ISBLANK(Table12[[#This Row],[Month Installed or Planned ]])), "", IFERROR(DATE(Table12[[#This Row],[Year Installed or Planned]],Table12[[#This Row],[Month Installed or Planned ]], 1), ""))</f>
        <v/>
      </c>
      <c r="H86" s="79"/>
      <c r="I86" s="79"/>
      <c r="J86" s="79" t="str">
        <f>IFERROR(INDEX( Table1[Credit Duration], MATCH(Table12[[#This Row],[Practice Name]],Table1[BMPFullName], 0)), "")</f>
        <v/>
      </c>
      <c r="K86" s="79"/>
      <c r="L86" s="79"/>
      <c r="M86" s="79"/>
      <c r="N86" s="79"/>
      <c r="O86" s="79"/>
      <c r="P86" s="79"/>
      <c r="Q86" s="79"/>
      <c r="R86" s="79"/>
      <c r="S86" s="79"/>
      <c r="T86" s="79"/>
      <c r="U86" s="79"/>
      <c r="V86" s="79"/>
      <c r="W86" s="84"/>
      <c r="X86" s="79" t="str">
        <f>IF(ISBLANK(Table12[[#This Row],[Inspection Date]]), "", YEAR(Table12[[#This Row],[Inspection Date]]))</f>
        <v/>
      </c>
      <c r="Y86" s="79" t="str">
        <f>IF(ISBLANK(Table12[[#This Row],[Inspection Date]]), "", MONTH(Table12[[#This Row],[Inspection Date]]))</f>
        <v/>
      </c>
      <c r="Z86" s="80"/>
      <c r="AA86" s="79"/>
      <c r="AB86" s="81"/>
      <c r="AC86" s="79"/>
      <c r="AD86" s="79"/>
      <c r="AE86" s="79"/>
    </row>
    <row r="87" spans="1:31" x14ac:dyDescent="0.55000000000000004">
      <c r="A87" s="79"/>
      <c r="B87" s="80"/>
      <c r="C87" s="83"/>
      <c r="D87" s="81"/>
      <c r="E87" s="79"/>
      <c r="F87" s="79"/>
      <c r="G87" s="80" t="str">
        <f>IF(OR(ISBLANK(Table12[[#This Row],[BMP Status]]),ISBLANK(Table12[[#This Row],[Year Installed or Planned]]),ISBLANK(Table12[[#This Row],[Month Installed or Planned ]])), "", IFERROR(DATE(Table12[[#This Row],[Year Installed or Planned]],Table12[[#This Row],[Month Installed or Planned ]], 1), ""))</f>
        <v/>
      </c>
      <c r="H87" s="79"/>
      <c r="I87" s="79"/>
      <c r="J87" s="79" t="str">
        <f>IFERROR(INDEX( Table1[Credit Duration], MATCH(Table12[[#This Row],[Practice Name]],Table1[BMPFullName], 0)), "")</f>
        <v/>
      </c>
      <c r="K87" s="79"/>
      <c r="L87" s="79"/>
      <c r="M87" s="79"/>
      <c r="N87" s="79"/>
      <c r="O87" s="79"/>
      <c r="P87" s="79"/>
      <c r="Q87" s="79"/>
      <c r="R87" s="79"/>
      <c r="S87" s="79"/>
      <c r="T87" s="79"/>
      <c r="U87" s="79"/>
      <c r="V87" s="79"/>
      <c r="W87" s="84"/>
      <c r="X87" s="79" t="str">
        <f>IF(ISBLANK(Table12[[#This Row],[Inspection Date]]), "", YEAR(Table12[[#This Row],[Inspection Date]]))</f>
        <v/>
      </c>
      <c r="Y87" s="79" t="str">
        <f>IF(ISBLANK(Table12[[#This Row],[Inspection Date]]), "", MONTH(Table12[[#This Row],[Inspection Date]]))</f>
        <v/>
      </c>
      <c r="Z87" s="80"/>
      <c r="AA87" s="79"/>
      <c r="AB87" s="81"/>
      <c r="AC87" s="79"/>
      <c r="AD87" s="79"/>
      <c r="AE87" s="79"/>
    </row>
    <row r="88" spans="1:31" x14ac:dyDescent="0.55000000000000004">
      <c r="W88" s="43"/>
    </row>
    <row r="89" spans="1:31" x14ac:dyDescent="0.55000000000000004">
      <c r="W89" s="43"/>
    </row>
    <row r="90" spans="1:31" x14ac:dyDescent="0.55000000000000004">
      <c r="W90" s="43"/>
    </row>
    <row r="91" spans="1:31" x14ac:dyDescent="0.55000000000000004">
      <c r="W91" s="43"/>
    </row>
    <row r="92" spans="1:31" x14ac:dyDescent="0.55000000000000004">
      <c r="W92" s="43"/>
    </row>
    <row r="93" spans="1:31" x14ac:dyDescent="0.55000000000000004">
      <c r="W93" s="43"/>
    </row>
    <row r="94" spans="1:31" x14ac:dyDescent="0.55000000000000004">
      <c r="W94" s="43"/>
    </row>
    <row r="95" spans="1:31" x14ac:dyDescent="0.55000000000000004">
      <c r="W95" s="43"/>
    </row>
    <row r="96" spans="1:31" x14ac:dyDescent="0.55000000000000004">
      <c r="W96" s="43"/>
    </row>
    <row r="97" spans="8:23" x14ac:dyDescent="0.55000000000000004">
      <c r="W97" s="43"/>
    </row>
    <row r="98" spans="8:23" x14ac:dyDescent="0.55000000000000004">
      <c r="W98" s="43"/>
    </row>
    <row r="99" spans="8:23" x14ac:dyDescent="0.55000000000000004">
      <c r="H99" s="4"/>
      <c r="I99" s="4"/>
      <c r="J99" s="4"/>
      <c r="W99" s="43"/>
    </row>
    <row r="100" spans="8:23" x14ac:dyDescent="0.55000000000000004">
      <c r="H100" s="4"/>
      <c r="I100" s="4"/>
      <c r="J100" s="4"/>
      <c r="W100" s="43"/>
    </row>
    <row r="101" spans="8:23" x14ac:dyDescent="0.55000000000000004">
      <c r="H101" s="4"/>
      <c r="I101" s="4"/>
      <c r="J101" s="4"/>
      <c r="W101" s="43"/>
    </row>
    <row r="102" spans="8:23" x14ac:dyDescent="0.55000000000000004">
      <c r="H102" s="4"/>
      <c r="I102" s="4"/>
      <c r="J102" s="4"/>
      <c r="W102" s="43"/>
    </row>
    <row r="103" spans="8:23" x14ac:dyDescent="0.55000000000000004">
      <c r="H103" s="4"/>
      <c r="I103" s="4"/>
      <c r="J103" s="4"/>
      <c r="W103" s="43"/>
    </row>
    <row r="104" spans="8:23" x14ac:dyDescent="0.55000000000000004">
      <c r="H104" s="4"/>
      <c r="I104" s="4"/>
      <c r="J104" s="4"/>
      <c r="W104" s="43"/>
    </row>
    <row r="105" spans="8:23" x14ac:dyDescent="0.55000000000000004">
      <c r="H105" s="4"/>
      <c r="I105" s="4"/>
      <c r="J105" s="4"/>
      <c r="W105" s="43"/>
    </row>
    <row r="106" spans="8:23" x14ac:dyDescent="0.55000000000000004">
      <c r="H106" s="4"/>
      <c r="I106" s="4"/>
      <c r="J106" s="4"/>
      <c r="W106" s="43"/>
    </row>
    <row r="107" spans="8:23" x14ac:dyDescent="0.55000000000000004">
      <c r="H107" s="4"/>
      <c r="I107" s="4"/>
      <c r="J107" s="4"/>
      <c r="W107" s="43"/>
    </row>
    <row r="108" spans="8:23" x14ac:dyDescent="0.55000000000000004">
      <c r="H108" s="4"/>
      <c r="I108" s="4"/>
      <c r="J108" s="4"/>
      <c r="W108" s="43"/>
    </row>
    <row r="109" spans="8:23" x14ac:dyDescent="0.55000000000000004">
      <c r="W109" s="43"/>
    </row>
    <row r="110" spans="8:23" x14ac:dyDescent="0.55000000000000004">
      <c r="W110" s="43"/>
    </row>
    <row r="111" spans="8:23" x14ac:dyDescent="0.55000000000000004">
      <c r="W111" s="43"/>
    </row>
    <row r="112" spans="8:23" x14ac:dyDescent="0.55000000000000004">
      <c r="W112" s="43"/>
    </row>
    <row r="113" spans="23:23" x14ac:dyDescent="0.55000000000000004">
      <c r="W113" s="43"/>
    </row>
    <row r="114" spans="23:23" x14ac:dyDescent="0.55000000000000004">
      <c r="W114" s="43"/>
    </row>
    <row r="115" spans="23:23" x14ac:dyDescent="0.55000000000000004">
      <c r="W115" s="43"/>
    </row>
    <row r="116" spans="23:23" x14ac:dyDescent="0.55000000000000004">
      <c r="W116" s="43"/>
    </row>
    <row r="117" spans="23:23" x14ac:dyDescent="0.55000000000000004">
      <c r="W117" s="43"/>
    </row>
    <row r="118" spans="23:23" x14ac:dyDescent="0.55000000000000004">
      <c r="W118" s="43"/>
    </row>
    <row r="119" spans="23:23" x14ac:dyDescent="0.55000000000000004">
      <c r="W119" s="43"/>
    </row>
    <row r="120" spans="23:23" x14ac:dyDescent="0.55000000000000004">
      <c r="W120" s="43"/>
    </row>
    <row r="121" spans="23:23" x14ac:dyDescent="0.55000000000000004">
      <c r="W121" s="43"/>
    </row>
    <row r="122" spans="23:23" x14ac:dyDescent="0.55000000000000004">
      <c r="W122" s="43"/>
    </row>
    <row r="123" spans="23:23" x14ac:dyDescent="0.55000000000000004">
      <c r="W123" s="43"/>
    </row>
    <row r="124" spans="23:23" x14ac:dyDescent="0.55000000000000004">
      <c r="W124" s="43"/>
    </row>
    <row r="125" spans="23:23" x14ac:dyDescent="0.55000000000000004">
      <c r="W125" s="43"/>
    </row>
    <row r="126" spans="23:23" x14ac:dyDescent="0.55000000000000004">
      <c r="W126" s="43"/>
    </row>
    <row r="127" spans="23:23" x14ac:dyDescent="0.55000000000000004">
      <c r="W127" s="43"/>
    </row>
    <row r="128" spans="23:23" x14ac:dyDescent="0.55000000000000004">
      <c r="W128" s="43"/>
    </row>
    <row r="129" spans="23:23" x14ac:dyDescent="0.55000000000000004">
      <c r="W129" s="43"/>
    </row>
    <row r="130" spans="23:23" x14ac:dyDescent="0.55000000000000004">
      <c r="W130" s="43"/>
    </row>
    <row r="131" spans="23:23" x14ac:dyDescent="0.55000000000000004">
      <c r="W131" s="43"/>
    </row>
    <row r="132" spans="23:23" x14ac:dyDescent="0.55000000000000004">
      <c r="W132" s="43"/>
    </row>
    <row r="133" spans="23:23" x14ac:dyDescent="0.55000000000000004">
      <c r="W133" s="43"/>
    </row>
    <row r="134" spans="23:23" x14ac:dyDescent="0.55000000000000004">
      <c r="W134" s="43"/>
    </row>
    <row r="135" spans="23:23" x14ac:dyDescent="0.55000000000000004">
      <c r="W135" s="43"/>
    </row>
    <row r="136" spans="23:23" x14ac:dyDescent="0.55000000000000004">
      <c r="W136" s="43"/>
    </row>
    <row r="137" spans="23:23" x14ac:dyDescent="0.55000000000000004">
      <c r="W137" s="43"/>
    </row>
    <row r="138" spans="23:23" x14ac:dyDescent="0.55000000000000004">
      <c r="W138" s="43"/>
    </row>
    <row r="139" spans="23:23" x14ac:dyDescent="0.55000000000000004">
      <c r="W139" s="43"/>
    </row>
    <row r="140" spans="23:23" x14ac:dyDescent="0.55000000000000004">
      <c r="W140" s="43"/>
    </row>
    <row r="141" spans="23:23" x14ac:dyDescent="0.55000000000000004">
      <c r="W141" s="43"/>
    </row>
    <row r="142" spans="23:23" x14ac:dyDescent="0.55000000000000004">
      <c r="W142" s="43"/>
    </row>
    <row r="143" spans="23:23" x14ac:dyDescent="0.55000000000000004">
      <c r="W143" s="43"/>
    </row>
    <row r="144" spans="23:23" x14ac:dyDescent="0.55000000000000004">
      <c r="W144" s="43"/>
    </row>
    <row r="145" spans="23:23" x14ac:dyDescent="0.55000000000000004">
      <c r="W145" s="43"/>
    </row>
    <row r="146" spans="23:23" x14ac:dyDescent="0.55000000000000004">
      <c r="W146" s="43"/>
    </row>
    <row r="147" spans="23:23" x14ac:dyDescent="0.55000000000000004">
      <c r="W147" s="43"/>
    </row>
    <row r="148" spans="23:23" x14ac:dyDescent="0.55000000000000004">
      <c r="W148" s="43"/>
    </row>
    <row r="149" spans="23:23" x14ac:dyDescent="0.55000000000000004">
      <c r="W149" s="43"/>
    </row>
    <row r="150" spans="23:23" x14ac:dyDescent="0.55000000000000004">
      <c r="W150" s="43"/>
    </row>
    <row r="151" spans="23:23" x14ac:dyDescent="0.55000000000000004">
      <c r="W151" s="43"/>
    </row>
    <row r="152" spans="23:23" x14ac:dyDescent="0.55000000000000004">
      <c r="W152" s="43"/>
    </row>
    <row r="153" spans="23:23" x14ac:dyDescent="0.55000000000000004">
      <c r="W153" s="43"/>
    </row>
    <row r="154" spans="23:23" x14ac:dyDescent="0.55000000000000004">
      <c r="W154" s="43"/>
    </row>
    <row r="155" spans="23:23" x14ac:dyDescent="0.55000000000000004">
      <c r="W155" s="43"/>
    </row>
    <row r="156" spans="23:23" x14ac:dyDescent="0.55000000000000004">
      <c r="W156" s="43"/>
    </row>
    <row r="157" spans="23:23" x14ac:dyDescent="0.55000000000000004">
      <c r="W157" s="43"/>
    </row>
    <row r="158" spans="23:23" x14ac:dyDescent="0.55000000000000004">
      <c r="W158" s="43"/>
    </row>
    <row r="159" spans="23:23" x14ac:dyDescent="0.55000000000000004">
      <c r="W159" s="43"/>
    </row>
    <row r="160" spans="23:23" x14ac:dyDescent="0.55000000000000004">
      <c r="W160" s="43"/>
    </row>
    <row r="161" spans="23:23" x14ac:dyDescent="0.55000000000000004">
      <c r="W161" s="43"/>
    </row>
    <row r="162" spans="23:23" x14ac:dyDescent="0.55000000000000004">
      <c r="W162" s="43"/>
    </row>
    <row r="163" spans="23:23" x14ac:dyDescent="0.55000000000000004">
      <c r="W163" s="43"/>
    </row>
    <row r="164" spans="23:23" x14ac:dyDescent="0.55000000000000004">
      <c r="W164" s="43"/>
    </row>
    <row r="165" spans="23:23" x14ac:dyDescent="0.55000000000000004">
      <c r="W165" s="43"/>
    </row>
    <row r="166" spans="23:23" x14ac:dyDescent="0.55000000000000004">
      <c r="W166" s="43"/>
    </row>
    <row r="167" spans="23:23" x14ac:dyDescent="0.55000000000000004">
      <c r="W167" s="43"/>
    </row>
    <row r="168" spans="23:23" x14ac:dyDescent="0.55000000000000004">
      <c r="W168" s="43"/>
    </row>
    <row r="169" spans="23:23" x14ac:dyDescent="0.55000000000000004">
      <c r="W169" s="43"/>
    </row>
    <row r="170" spans="23:23" x14ac:dyDescent="0.55000000000000004">
      <c r="W170" s="43"/>
    </row>
    <row r="171" spans="23:23" x14ac:dyDescent="0.55000000000000004">
      <c r="W171" s="43"/>
    </row>
    <row r="172" spans="23:23" x14ac:dyDescent="0.55000000000000004">
      <c r="W172" s="43"/>
    </row>
    <row r="173" spans="23:23" x14ac:dyDescent="0.55000000000000004">
      <c r="W173" s="43"/>
    </row>
    <row r="174" spans="23:23" x14ac:dyDescent="0.55000000000000004">
      <c r="W174" s="43"/>
    </row>
    <row r="175" spans="23:23" x14ac:dyDescent="0.55000000000000004">
      <c r="W175" s="43"/>
    </row>
    <row r="176" spans="23:23" x14ac:dyDescent="0.55000000000000004">
      <c r="W176" s="43"/>
    </row>
    <row r="177" spans="23:23" x14ac:dyDescent="0.55000000000000004">
      <c r="W177" s="43"/>
    </row>
    <row r="178" spans="23:23" x14ac:dyDescent="0.55000000000000004">
      <c r="W178" s="43"/>
    </row>
    <row r="179" spans="23:23" x14ac:dyDescent="0.55000000000000004">
      <c r="W179" s="43"/>
    </row>
    <row r="180" spans="23:23" x14ac:dyDescent="0.55000000000000004">
      <c r="W180" s="43"/>
    </row>
    <row r="181" spans="23:23" x14ac:dyDescent="0.55000000000000004">
      <c r="W181" s="43"/>
    </row>
    <row r="182" spans="23:23" x14ac:dyDescent="0.55000000000000004">
      <c r="W182" s="43"/>
    </row>
    <row r="183" spans="23:23" x14ac:dyDescent="0.55000000000000004">
      <c r="W183" s="43"/>
    </row>
    <row r="184" spans="23:23" x14ac:dyDescent="0.55000000000000004">
      <c r="W184" s="43"/>
    </row>
    <row r="185" spans="23:23" x14ac:dyDescent="0.55000000000000004">
      <c r="W185" s="43"/>
    </row>
    <row r="186" spans="23:23" x14ac:dyDescent="0.55000000000000004">
      <c r="W186" s="43"/>
    </row>
    <row r="187" spans="23:23" x14ac:dyDescent="0.55000000000000004">
      <c r="W187" s="43"/>
    </row>
    <row r="188" spans="23:23" x14ac:dyDescent="0.55000000000000004">
      <c r="W188" s="43"/>
    </row>
    <row r="189" spans="23:23" x14ac:dyDescent="0.55000000000000004">
      <c r="W189" s="43"/>
    </row>
    <row r="190" spans="23:23" x14ac:dyDescent="0.55000000000000004">
      <c r="W190" s="43"/>
    </row>
    <row r="191" spans="23:23" x14ac:dyDescent="0.55000000000000004">
      <c r="W191" s="43"/>
    </row>
    <row r="192" spans="23:23" x14ac:dyDescent="0.55000000000000004">
      <c r="W192" s="43"/>
    </row>
    <row r="193" spans="23:23" x14ac:dyDescent="0.55000000000000004">
      <c r="W193" s="43"/>
    </row>
    <row r="194" spans="23:23" x14ac:dyDescent="0.55000000000000004">
      <c r="W194" s="43"/>
    </row>
    <row r="195" spans="23:23" x14ac:dyDescent="0.55000000000000004">
      <c r="W195" s="43"/>
    </row>
    <row r="196" spans="23:23" x14ac:dyDescent="0.55000000000000004">
      <c r="W196" s="43"/>
    </row>
    <row r="197" spans="23:23" x14ac:dyDescent="0.55000000000000004">
      <c r="W197" s="43"/>
    </row>
    <row r="198" spans="23:23" x14ac:dyDescent="0.55000000000000004">
      <c r="W198" s="43"/>
    </row>
    <row r="199" spans="23:23" x14ac:dyDescent="0.55000000000000004">
      <c r="W199" s="43"/>
    </row>
    <row r="200" spans="23:23" x14ac:dyDescent="0.55000000000000004">
      <c r="W200" s="43"/>
    </row>
    <row r="201" spans="23:23" x14ac:dyDescent="0.55000000000000004">
      <c r="W201" s="43"/>
    </row>
    <row r="202" spans="23:23" x14ac:dyDescent="0.55000000000000004">
      <c r="W202" s="43"/>
    </row>
    <row r="203" spans="23:23" x14ac:dyDescent="0.55000000000000004">
      <c r="W203" s="43"/>
    </row>
    <row r="204" spans="23:23" x14ac:dyDescent="0.55000000000000004">
      <c r="W204" s="43"/>
    </row>
    <row r="205" spans="23:23" x14ac:dyDescent="0.55000000000000004">
      <c r="W205" s="43"/>
    </row>
    <row r="206" spans="23:23" x14ac:dyDescent="0.55000000000000004">
      <c r="W206" s="43"/>
    </row>
    <row r="207" spans="23:23" x14ac:dyDescent="0.55000000000000004">
      <c r="W207" s="43"/>
    </row>
    <row r="208" spans="23:23" x14ac:dyDescent="0.55000000000000004">
      <c r="W208" s="43"/>
    </row>
    <row r="209" spans="23:23" x14ac:dyDescent="0.55000000000000004">
      <c r="W209" s="43"/>
    </row>
    <row r="210" spans="23:23" x14ac:dyDescent="0.55000000000000004">
      <c r="W210" s="43"/>
    </row>
    <row r="211" spans="23:23" x14ac:dyDescent="0.55000000000000004">
      <c r="W211" s="43"/>
    </row>
    <row r="212" spans="23:23" x14ac:dyDescent="0.55000000000000004">
      <c r="W212" s="43"/>
    </row>
    <row r="213" spans="23:23" x14ac:dyDescent="0.55000000000000004">
      <c r="W213" s="43"/>
    </row>
    <row r="214" spans="23:23" x14ac:dyDescent="0.55000000000000004">
      <c r="W214" s="43"/>
    </row>
    <row r="215" spans="23:23" x14ac:dyDescent="0.55000000000000004">
      <c r="W215" s="43"/>
    </row>
    <row r="216" spans="23:23" x14ac:dyDescent="0.55000000000000004">
      <c r="W216" s="43"/>
    </row>
    <row r="217" spans="23:23" x14ac:dyDescent="0.55000000000000004">
      <c r="W217" s="43"/>
    </row>
    <row r="218" spans="23:23" x14ac:dyDescent="0.55000000000000004">
      <c r="W218" s="43"/>
    </row>
    <row r="219" spans="23:23" x14ac:dyDescent="0.55000000000000004">
      <c r="W219" s="43"/>
    </row>
    <row r="220" spans="23:23" x14ac:dyDescent="0.55000000000000004">
      <c r="W220" s="43"/>
    </row>
    <row r="221" spans="23:23" x14ac:dyDescent="0.55000000000000004">
      <c r="W221" s="43"/>
    </row>
    <row r="222" spans="23:23" x14ac:dyDescent="0.55000000000000004">
      <c r="W222" s="43"/>
    </row>
    <row r="223" spans="23:23" x14ac:dyDescent="0.55000000000000004">
      <c r="W223" s="43"/>
    </row>
    <row r="224" spans="23:23" x14ac:dyDescent="0.55000000000000004">
      <c r="W224" s="43"/>
    </row>
    <row r="225" spans="23:23" x14ac:dyDescent="0.55000000000000004">
      <c r="W225" s="43"/>
    </row>
    <row r="226" spans="23:23" x14ac:dyDescent="0.55000000000000004">
      <c r="W226" s="43"/>
    </row>
    <row r="227" spans="23:23" x14ac:dyDescent="0.55000000000000004">
      <c r="W227" s="43"/>
    </row>
    <row r="228" spans="23:23" x14ac:dyDescent="0.55000000000000004">
      <c r="W228" s="43"/>
    </row>
    <row r="229" spans="23:23" x14ac:dyDescent="0.55000000000000004">
      <c r="W229" s="43"/>
    </row>
    <row r="230" spans="23:23" x14ac:dyDescent="0.55000000000000004">
      <c r="W230" s="43"/>
    </row>
    <row r="231" spans="23:23" x14ac:dyDescent="0.55000000000000004">
      <c r="W231" s="43"/>
    </row>
    <row r="232" spans="23:23" x14ac:dyDescent="0.55000000000000004">
      <c r="W232" s="43"/>
    </row>
    <row r="233" spans="23:23" x14ac:dyDescent="0.55000000000000004">
      <c r="W233" s="43"/>
    </row>
    <row r="234" spans="23:23" x14ac:dyDescent="0.55000000000000004">
      <c r="W234" s="43"/>
    </row>
    <row r="235" spans="23:23" x14ac:dyDescent="0.55000000000000004">
      <c r="W235" s="43"/>
    </row>
    <row r="236" spans="23:23" x14ac:dyDescent="0.55000000000000004">
      <c r="W236" s="43"/>
    </row>
    <row r="237" spans="23:23" x14ac:dyDescent="0.55000000000000004">
      <c r="W237" s="43"/>
    </row>
    <row r="238" spans="23:23" x14ac:dyDescent="0.55000000000000004">
      <c r="W238" s="43"/>
    </row>
    <row r="239" spans="23:23" x14ac:dyDescent="0.55000000000000004">
      <c r="W239" s="43"/>
    </row>
    <row r="240" spans="23:23" x14ac:dyDescent="0.55000000000000004">
      <c r="W240" s="43"/>
    </row>
    <row r="241" spans="23:23" x14ac:dyDescent="0.55000000000000004">
      <c r="W241" s="43"/>
    </row>
    <row r="242" spans="23:23" x14ac:dyDescent="0.55000000000000004">
      <c r="W242" s="43"/>
    </row>
    <row r="243" spans="23:23" x14ac:dyDescent="0.55000000000000004">
      <c r="W243" s="43"/>
    </row>
    <row r="244" spans="23:23" x14ac:dyDescent="0.55000000000000004">
      <c r="W244" s="43"/>
    </row>
    <row r="245" spans="23:23" x14ac:dyDescent="0.55000000000000004">
      <c r="W245" s="43"/>
    </row>
    <row r="246" spans="23:23" x14ac:dyDescent="0.55000000000000004">
      <c r="W246" s="43"/>
    </row>
    <row r="247" spans="23:23" x14ac:dyDescent="0.55000000000000004">
      <c r="W247" s="43"/>
    </row>
    <row r="248" spans="23:23" x14ac:dyDescent="0.55000000000000004">
      <c r="W248" s="43"/>
    </row>
    <row r="249" spans="23:23" x14ac:dyDescent="0.55000000000000004">
      <c r="W249" s="43"/>
    </row>
    <row r="250" spans="23:23" x14ac:dyDescent="0.55000000000000004">
      <c r="W250" s="43"/>
    </row>
    <row r="251" spans="23:23" x14ac:dyDescent="0.55000000000000004">
      <c r="W251" s="43"/>
    </row>
    <row r="252" spans="23:23" x14ac:dyDescent="0.55000000000000004">
      <c r="W252" s="43"/>
    </row>
    <row r="253" spans="23:23" x14ac:dyDescent="0.55000000000000004">
      <c r="W253" s="43"/>
    </row>
    <row r="254" spans="23:23" x14ac:dyDescent="0.55000000000000004">
      <c r="W254" s="43"/>
    </row>
    <row r="255" spans="23:23" x14ac:dyDescent="0.55000000000000004">
      <c r="W255" s="43"/>
    </row>
    <row r="256" spans="23:23" x14ac:dyDescent="0.55000000000000004">
      <c r="W256" s="43"/>
    </row>
    <row r="257" spans="23:23" x14ac:dyDescent="0.55000000000000004">
      <c r="W257" s="43"/>
    </row>
    <row r="258" spans="23:23" x14ac:dyDescent="0.55000000000000004">
      <c r="W258" s="43"/>
    </row>
    <row r="259" spans="23:23" x14ac:dyDescent="0.55000000000000004">
      <c r="W259" s="43"/>
    </row>
    <row r="260" spans="23:23" x14ac:dyDescent="0.55000000000000004">
      <c r="W260" s="43"/>
    </row>
    <row r="261" spans="23:23" x14ac:dyDescent="0.55000000000000004">
      <c r="W261" s="43"/>
    </row>
    <row r="262" spans="23:23" x14ac:dyDescent="0.55000000000000004">
      <c r="W262" s="43"/>
    </row>
    <row r="263" spans="23:23" x14ac:dyDescent="0.55000000000000004">
      <c r="W263" s="43"/>
    </row>
    <row r="264" spans="23:23" x14ac:dyDescent="0.55000000000000004">
      <c r="W264" s="43"/>
    </row>
    <row r="265" spans="23:23" x14ac:dyDescent="0.55000000000000004">
      <c r="W265" s="43"/>
    </row>
    <row r="266" spans="23:23" x14ac:dyDescent="0.55000000000000004">
      <c r="W266" s="43"/>
    </row>
    <row r="267" spans="23:23" x14ac:dyDescent="0.55000000000000004">
      <c r="W267" s="43"/>
    </row>
    <row r="268" spans="23:23" x14ac:dyDescent="0.55000000000000004">
      <c r="W268" s="43"/>
    </row>
    <row r="269" spans="23:23" x14ac:dyDescent="0.55000000000000004">
      <c r="W269" s="43"/>
    </row>
    <row r="270" spans="23:23" x14ac:dyDescent="0.55000000000000004">
      <c r="W270" s="43"/>
    </row>
    <row r="271" spans="23:23" x14ac:dyDescent="0.55000000000000004">
      <c r="W271" s="43"/>
    </row>
    <row r="272" spans="23:23" x14ac:dyDescent="0.55000000000000004">
      <c r="W272" s="43"/>
    </row>
    <row r="273" spans="23:23" x14ac:dyDescent="0.55000000000000004">
      <c r="W273" s="43"/>
    </row>
    <row r="274" spans="23:23" x14ac:dyDescent="0.55000000000000004">
      <c r="W274" s="43"/>
    </row>
    <row r="275" spans="23:23" x14ac:dyDescent="0.55000000000000004">
      <c r="W275" s="43"/>
    </row>
    <row r="276" spans="23:23" x14ac:dyDescent="0.55000000000000004">
      <c r="W276" s="43"/>
    </row>
    <row r="277" spans="23:23" x14ac:dyDescent="0.55000000000000004">
      <c r="W277" s="43"/>
    </row>
    <row r="278" spans="23:23" x14ac:dyDescent="0.55000000000000004">
      <c r="W278" s="43"/>
    </row>
    <row r="279" spans="23:23" x14ac:dyDescent="0.55000000000000004">
      <c r="W279" s="43"/>
    </row>
    <row r="280" spans="23:23" x14ac:dyDescent="0.55000000000000004">
      <c r="W280" s="43"/>
    </row>
    <row r="281" spans="23:23" x14ac:dyDescent="0.55000000000000004">
      <c r="W281" s="43"/>
    </row>
    <row r="282" spans="23:23" x14ac:dyDescent="0.55000000000000004">
      <c r="W282" s="43"/>
    </row>
    <row r="283" spans="23:23" x14ac:dyDescent="0.55000000000000004">
      <c r="W283" s="43"/>
    </row>
    <row r="284" spans="23:23" x14ac:dyDescent="0.55000000000000004">
      <c r="W284" s="43"/>
    </row>
    <row r="285" spans="23:23" x14ac:dyDescent="0.55000000000000004">
      <c r="W285" s="43"/>
    </row>
    <row r="286" spans="23:23" x14ac:dyDescent="0.55000000000000004">
      <c r="W286" s="43"/>
    </row>
    <row r="287" spans="23:23" x14ac:dyDescent="0.55000000000000004">
      <c r="W287" s="43"/>
    </row>
    <row r="288" spans="23:23" x14ac:dyDescent="0.55000000000000004">
      <c r="W288" s="43"/>
    </row>
    <row r="289" spans="23:23" x14ac:dyDescent="0.55000000000000004">
      <c r="W289" s="43"/>
    </row>
    <row r="290" spans="23:23" x14ac:dyDescent="0.55000000000000004">
      <c r="W290" s="43"/>
    </row>
    <row r="291" spans="23:23" x14ac:dyDescent="0.55000000000000004">
      <c r="W291" s="43"/>
    </row>
    <row r="292" spans="23:23" x14ac:dyDescent="0.55000000000000004">
      <c r="W292" s="43"/>
    </row>
    <row r="293" spans="23:23" x14ac:dyDescent="0.55000000000000004">
      <c r="W293" s="43"/>
    </row>
    <row r="294" spans="23:23" x14ac:dyDescent="0.55000000000000004">
      <c r="W294" s="43"/>
    </row>
    <row r="295" spans="23:23" x14ac:dyDescent="0.55000000000000004">
      <c r="W295" s="43"/>
    </row>
    <row r="296" spans="23:23" x14ac:dyDescent="0.55000000000000004">
      <c r="W296" s="43"/>
    </row>
    <row r="297" spans="23:23" x14ac:dyDescent="0.55000000000000004">
      <c r="W297" s="43"/>
    </row>
    <row r="298" spans="23:23" x14ac:dyDescent="0.55000000000000004">
      <c r="W298" s="43"/>
    </row>
    <row r="299" spans="23:23" x14ac:dyDescent="0.55000000000000004">
      <c r="W299" s="43"/>
    </row>
    <row r="300" spans="23:23" x14ac:dyDescent="0.55000000000000004">
      <c r="W300" s="43"/>
    </row>
    <row r="301" spans="23:23" x14ac:dyDescent="0.55000000000000004">
      <c r="W301" s="43"/>
    </row>
    <row r="302" spans="23:23" x14ac:dyDescent="0.55000000000000004">
      <c r="W302" s="43"/>
    </row>
    <row r="303" spans="23:23" x14ac:dyDescent="0.55000000000000004">
      <c r="W303" s="43"/>
    </row>
    <row r="304" spans="23:23" x14ac:dyDescent="0.55000000000000004">
      <c r="W304" s="43"/>
    </row>
    <row r="305" spans="23:23" x14ac:dyDescent="0.55000000000000004">
      <c r="W305" s="43"/>
    </row>
    <row r="306" spans="23:23" x14ac:dyDescent="0.55000000000000004">
      <c r="W306" s="43"/>
    </row>
    <row r="307" spans="23:23" x14ac:dyDescent="0.55000000000000004">
      <c r="W307" s="43"/>
    </row>
    <row r="308" spans="23:23" x14ac:dyDescent="0.55000000000000004">
      <c r="W308" s="43"/>
    </row>
    <row r="309" spans="23:23" x14ac:dyDescent="0.55000000000000004">
      <c r="W309" s="43"/>
    </row>
    <row r="310" spans="23:23" x14ac:dyDescent="0.55000000000000004">
      <c r="W310" s="43"/>
    </row>
    <row r="311" spans="23:23" x14ac:dyDescent="0.55000000000000004">
      <c r="W311" s="43"/>
    </row>
    <row r="312" spans="23:23" x14ac:dyDescent="0.55000000000000004">
      <c r="W312" s="43"/>
    </row>
    <row r="313" spans="23:23" x14ac:dyDescent="0.55000000000000004">
      <c r="W313" s="43"/>
    </row>
    <row r="314" spans="23:23" x14ac:dyDescent="0.55000000000000004">
      <c r="W314" s="43"/>
    </row>
    <row r="315" spans="23:23" x14ac:dyDescent="0.55000000000000004">
      <c r="W315" s="43"/>
    </row>
    <row r="316" spans="23:23" x14ac:dyDescent="0.55000000000000004">
      <c r="W316" s="43"/>
    </row>
    <row r="317" spans="23:23" x14ac:dyDescent="0.55000000000000004">
      <c r="W317" s="43"/>
    </row>
    <row r="318" spans="23:23" x14ac:dyDescent="0.55000000000000004">
      <c r="W318" s="43"/>
    </row>
    <row r="319" spans="23:23" x14ac:dyDescent="0.55000000000000004">
      <c r="W319" s="43"/>
    </row>
    <row r="320" spans="23:23" x14ac:dyDescent="0.55000000000000004">
      <c r="W320" s="43"/>
    </row>
    <row r="321" spans="23:23" x14ac:dyDescent="0.55000000000000004">
      <c r="W321" s="43"/>
    </row>
    <row r="322" spans="23:23" x14ac:dyDescent="0.55000000000000004">
      <c r="W322" s="43"/>
    </row>
    <row r="323" spans="23:23" x14ac:dyDescent="0.55000000000000004">
      <c r="W323" s="43"/>
    </row>
    <row r="324" spans="23:23" x14ac:dyDescent="0.55000000000000004">
      <c r="W324" s="43"/>
    </row>
    <row r="325" spans="23:23" x14ac:dyDescent="0.55000000000000004">
      <c r="W325" s="43"/>
    </row>
    <row r="326" spans="23:23" x14ac:dyDescent="0.55000000000000004">
      <c r="W326" s="43"/>
    </row>
    <row r="327" spans="23:23" x14ac:dyDescent="0.55000000000000004">
      <c r="W327" s="43"/>
    </row>
    <row r="328" spans="23:23" x14ac:dyDescent="0.55000000000000004">
      <c r="W328" s="43"/>
    </row>
    <row r="329" spans="23:23" x14ac:dyDescent="0.55000000000000004">
      <c r="W329" s="43"/>
    </row>
    <row r="330" spans="23:23" x14ac:dyDescent="0.55000000000000004">
      <c r="W330" s="43"/>
    </row>
    <row r="331" spans="23:23" x14ac:dyDescent="0.55000000000000004">
      <c r="W331" s="43"/>
    </row>
    <row r="332" spans="23:23" x14ac:dyDescent="0.55000000000000004">
      <c r="W332" s="43"/>
    </row>
    <row r="333" spans="23:23" x14ac:dyDescent="0.55000000000000004">
      <c r="W333" s="43"/>
    </row>
    <row r="334" spans="23:23" x14ac:dyDescent="0.55000000000000004">
      <c r="W334" s="43"/>
    </row>
    <row r="335" spans="23:23" x14ac:dyDescent="0.55000000000000004">
      <c r="W335" s="43"/>
    </row>
    <row r="336" spans="23:23" x14ac:dyDescent="0.55000000000000004">
      <c r="W336" s="43"/>
    </row>
    <row r="337" spans="23:23" x14ac:dyDescent="0.55000000000000004">
      <c r="W337" s="43"/>
    </row>
    <row r="338" spans="23:23" x14ac:dyDescent="0.55000000000000004">
      <c r="W338" s="43"/>
    </row>
    <row r="339" spans="23:23" x14ac:dyDescent="0.55000000000000004">
      <c r="W339" s="43"/>
    </row>
    <row r="340" spans="23:23" x14ac:dyDescent="0.55000000000000004">
      <c r="W340" s="43"/>
    </row>
    <row r="341" spans="23:23" x14ac:dyDescent="0.55000000000000004">
      <c r="W341" s="43"/>
    </row>
    <row r="342" spans="23:23" x14ac:dyDescent="0.55000000000000004">
      <c r="W342" s="43"/>
    </row>
    <row r="343" spans="23:23" x14ac:dyDescent="0.55000000000000004">
      <c r="W343" s="43"/>
    </row>
    <row r="344" spans="23:23" x14ac:dyDescent="0.55000000000000004">
      <c r="W344" s="43"/>
    </row>
    <row r="345" spans="23:23" x14ac:dyDescent="0.55000000000000004">
      <c r="W345" s="43"/>
    </row>
    <row r="346" spans="23:23" x14ac:dyDescent="0.55000000000000004">
      <c r="W346" s="43"/>
    </row>
    <row r="347" spans="23:23" x14ac:dyDescent="0.55000000000000004">
      <c r="W347" s="43"/>
    </row>
    <row r="348" spans="23:23" x14ac:dyDescent="0.55000000000000004">
      <c r="W348" s="43"/>
    </row>
    <row r="349" spans="23:23" x14ac:dyDescent="0.55000000000000004">
      <c r="W349" s="43"/>
    </row>
    <row r="350" spans="23:23" x14ac:dyDescent="0.55000000000000004">
      <c r="W350" s="43"/>
    </row>
    <row r="351" spans="23:23" x14ac:dyDescent="0.55000000000000004">
      <c r="W351" s="43"/>
    </row>
    <row r="352" spans="23:23" x14ac:dyDescent="0.55000000000000004">
      <c r="W352" s="43"/>
    </row>
    <row r="353" spans="23:23" x14ac:dyDescent="0.55000000000000004">
      <c r="W353" s="43"/>
    </row>
    <row r="354" spans="23:23" x14ac:dyDescent="0.55000000000000004">
      <c r="W354" s="43"/>
    </row>
    <row r="355" spans="23:23" x14ac:dyDescent="0.55000000000000004">
      <c r="W355" s="43"/>
    </row>
    <row r="356" spans="23:23" x14ac:dyDescent="0.55000000000000004">
      <c r="W356" s="43"/>
    </row>
    <row r="357" spans="23:23" x14ac:dyDescent="0.55000000000000004">
      <c r="W357" s="43"/>
    </row>
    <row r="358" spans="23:23" x14ac:dyDescent="0.55000000000000004">
      <c r="W358" s="43"/>
    </row>
    <row r="359" spans="23:23" x14ac:dyDescent="0.55000000000000004">
      <c r="W359" s="43"/>
    </row>
    <row r="360" spans="23:23" x14ac:dyDescent="0.55000000000000004">
      <c r="W360" s="43"/>
    </row>
    <row r="361" spans="23:23" x14ac:dyDescent="0.55000000000000004">
      <c r="W361" s="43"/>
    </row>
    <row r="362" spans="23:23" x14ac:dyDescent="0.55000000000000004">
      <c r="W362" s="43"/>
    </row>
    <row r="363" spans="23:23" x14ac:dyDescent="0.55000000000000004">
      <c r="W363" s="43"/>
    </row>
    <row r="364" spans="23:23" x14ac:dyDescent="0.55000000000000004">
      <c r="W364" s="43"/>
    </row>
    <row r="365" spans="23:23" x14ac:dyDescent="0.55000000000000004">
      <c r="W365" s="43"/>
    </row>
    <row r="366" spans="23:23" x14ac:dyDescent="0.55000000000000004">
      <c r="W366" s="43"/>
    </row>
    <row r="367" spans="23:23" x14ac:dyDescent="0.55000000000000004">
      <c r="W367" s="43"/>
    </row>
    <row r="368" spans="23:23" x14ac:dyDescent="0.55000000000000004">
      <c r="W368" s="43"/>
    </row>
    <row r="369" spans="23:23" x14ac:dyDescent="0.55000000000000004">
      <c r="W369" s="43"/>
    </row>
    <row r="370" spans="23:23" x14ac:dyDescent="0.55000000000000004">
      <c r="W370" s="43"/>
    </row>
    <row r="371" spans="23:23" x14ac:dyDescent="0.55000000000000004">
      <c r="W371" s="43"/>
    </row>
    <row r="372" spans="23:23" x14ac:dyDescent="0.55000000000000004">
      <c r="W372" s="43"/>
    </row>
    <row r="373" spans="23:23" x14ac:dyDescent="0.55000000000000004">
      <c r="W373" s="43"/>
    </row>
    <row r="374" spans="23:23" x14ac:dyDescent="0.55000000000000004">
      <c r="W374" s="43"/>
    </row>
    <row r="375" spans="23:23" x14ac:dyDescent="0.55000000000000004">
      <c r="W375" s="43"/>
    </row>
    <row r="376" spans="23:23" x14ac:dyDescent="0.55000000000000004">
      <c r="W376" s="43"/>
    </row>
    <row r="377" spans="23:23" x14ac:dyDescent="0.55000000000000004">
      <c r="W377" s="43"/>
    </row>
    <row r="378" spans="23:23" x14ac:dyDescent="0.55000000000000004">
      <c r="W378" s="43"/>
    </row>
    <row r="379" spans="23:23" x14ac:dyDescent="0.55000000000000004">
      <c r="W379" s="43"/>
    </row>
    <row r="380" spans="23:23" x14ac:dyDescent="0.55000000000000004">
      <c r="W380" s="43"/>
    </row>
    <row r="381" spans="23:23" x14ac:dyDescent="0.55000000000000004">
      <c r="W381" s="43"/>
    </row>
    <row r="382" spans="23:23" x14ac:dyDescent="0.55000000000000004">
      <c r="W382" s="43"/>
    </row>
    <row r="383" spans="23:23" x14ac:dyDescent="0.55000000000000004">
      <c r="W383" s="43"/>
    </row>
    <row r="384" spans="23:23" x14ac:dyDescent="0.55000000000000004">
      <c r="W384" s="43"/>
    </row>
  </sheetData>
  <sheetProtection sort="0" autoFilter="0"/>
  <conditionalFormatting sqref="I3:I87 V2:V87 AA2:AB87 C2:F87">
    <cfRule type="expression" dxfId="54" priority="12">
      <formula>AND(NOT(ISBLANK($B2)), ISBLANK(C2))</formula>
    </cfRule>
  </conditionalFormatting>
  <conditionalFormatting sqref="E2:G87">
    <cfRule type="expression" dxfId="53" priority="10">
      <formula>AND(NOT(OR(ISBLANK($B2),AND(ISBLANK($E2),ISBLANK($F2)))), OR($G2&lt;&gt;""),OR(AND($B2 = "Planned 2021", OR($G2 &lt; _2yr_Start, $G2 &gt;_2yr_End)), OR(AND($B2 = "Planned 2022-2025", $G2 &lt;=_2yr_End), OR(AND($B2 = "Historical", $G2&gt;=_FYStart), AND($B2 = "Progress", OR($G2 &lt; _FYStart, $G2 &gt;_FYEnd))))))</formula>
    </cfRule>
  </conditionalFormatting>
  <conditionalFormatting sqref="S2:T87">
    <cfRule type="expression" dxfId="52" priority="103">
      <formula>AND(NOT(ISBLANK($B2)), OR(ISBLANK($S2), ISBLANK($T2)))</formula>
    </cfRule>
  </conditionalFormatting>
  <conditionalFormatting sqref="AE2:AE87">
    <cfRule type="expression" dxfId="51" priority="105">
      <formula>AND(NOT(ISBLANK($B2)), AND(ISBLANK($AE2), OR((LEFT($I2, 6) = "Stormw"))))</formula>
    </cfRule>
  </conditionalFormatting>
  <conditionalFormatting sqref="Q2:Q87">
    <cfRule type="expression" dxfId="50" priority="29">
      <formula>IF(ISBLANK($Q2),MATCH($I2,BMPsReq_RunoffStorage,0),"")</formula>
    </cfRule>
  </conditionalFormatting>
  <conditionalFormatting sqref="O2:O87">
    <cfRule type="expression" dxfId="49" priority="22">
      <formula>MATCH($I2,BMPS_NutrientMgmtPlan,0)</formula>
    </cfRule>
  </conditionalFormatting>
  <conditionalFormatting sqref="C2:C87">
    <cfRule type="expression" dxfId="48" priority="3">
      <formula>AND(NOT(ISBLANK($C2)), OR(AND($B2 = "Historical", $C2 &gt; YEAR(_FYStart)),AND($B2 = "Progress", $C2 &gt; YEAR(_FYEnd)),AND(LEFT($B2,12) = "Planned 2021", $C2&gt;YEAR(_2yr_End)), AND(LEFT($B2,12) = "Planned 2022", $C2&gt;2025)))</formula>
    </cfRule>
  </conditionalFormatting>
  <conditionalFormatting sqref="AD2:AD87">
    <cfRule type="expression" dxfId="47" priority="1">
      <formula>AND(ISBLANK($AD2), MATCH($I2,BMPs_ProtocolReductCalc,0))</formula>
    </cfRule>
  </conditionalFormatting>
  <dataValidations xWindow="335" yWindow="422" count="63">
    <dataValidation allowBlank="1" showInputMessage="1" showErrorMessage="1" errorTitle="Invalid Entry" error="Entry must be in decimal format and located within the Chesapeake Bay Area. " prompt="Report longitude of practice if applicable or available. " sqref="T1" xr:uid="{00000000-0002-0000-0100-000000000000}"/>
    <dataValidation allowBlank="1" showInputMessage="1" showErrorMessage="1" prompt="Report the Year the practice was installed or is planned to be installed. " sqref="E1" xr:uid="{00000000-0002-0000-0100-00001B000000}"/>
    <dataValidation allowBlank="1" showInputMessage="1" showErrorMessage="1" prompt="Report the numerical month the practice was installed or is planned to be installed." sqref="F1" xr:uid="{00000000-0002-0000-0100-00001C000000}"/>
    <dataValidation allowBlank="1" showInputMessage="1" showErrorMessage="1" prompt="Identify if practice is part of New/Redevelopment, New/Conversion/Enhancement/Restoration/Retrofit etc." sqref="H1" xr:uid="{00000000-0002-0000-0100-00001D000000}"/>
    <dataValidation allowBlank="1" showInputMessage="1" showErrorMessage="1" prompt="Select the Practice Name from the list of Chesapeake Bay Program practice names. " sqref="I1" xr:uid="{00000000-0002-0000-0100-00001E000000}"/>
    <dataValidation allowBlank="1" showInputMessage="1" showErrorMessage="1" prompt="Report the expected lifetime or duration of the practice in years." sqref="J1" xr:uid="{00000000-0002-0000-0100-00001F000000}"/>
    <dataValidation allowBlank="1" showInputMessage="1" showErrorMessage="1" prompt="Report the dominant land use prior to the project." sqref="K1" xr:uid="{00000000-0002-0000-0100-000021000000}"/>
    <dataValidation allowBlank="1" showInputMessage="1" showErrorMessage="1" prompt="Report the dominant land use after project completion." sqref="L1" xr:uid="{00000000-0002-0000-0100-000022000000}"/>
    <dataValidation allowBlank="1" showInputMessage="1" showErrorMessage="1" prompt="Report the number of impervious acres in the drainage area prior to starting project." sqref="M1" xr:uid="{00000000-0002-0000-0100-000023000000}"/>
    <dataValidation allowBlank="1" showInputMessage="1" showErrorMessage="1" prompt="Report the number of impervious acres in the drainage area after project completion." sqref="N1" xr:uid="{00000000-0002-0000-0100-000024000000}"/>
    <dataValidation allowBlank="1" showInputMessage="1" showErrorMessage="1" prompt="Report the number of acres with managed turf within the drainage area after project completion." sqref="O1" xr:uid="{00000000-0002-0000-0100-000025000000}"/>
    <dataValidation allowBlank="1" showInputMessage="1" showErrorMessage="1" prompt="Report the total number of acres treated by the practice." sqref="P1" xr:uid="{00000000-0002-0000-0100-000026000000}"/>
    <dataValidation allowBlank="1" showInputMessage="1" showErrorMessage="1" prompt="Report designed storage volume in acre-feet of each practice." sqref="Q1" xr:uid="{00000000-0002-0000-0100-000027000000}"/>
    <dataValidation allowBlank="1" showInputMessage="1" showErrorMessage="1" errorTitle="Invalid Entry" error="Entry must be in decimal format and located within the Chesapeake Bay Area. " prompt="Report latitude of practice if applicable or available. " sqref="S1" xr:uid="{00000000-0002-0000-0100-000028000000}"/>
    <dataValidation allowBlank="1" showInputMessage="1" showErrorMessage="1" prompt="Report the name of the facility where the practice is located." sqref="V1" xr:uid="{00000000-0002-0000-0100-000029000000}"/>
    <dataValidation allowBlank="1" showInputMessage="1" showErrorMessage="1" prompt="Report the date of the practice's last inspection. " sqref="W1" xr:uid="{00000000-0002-0000-0100-00002A000000}"/>
    <dataValidation allowBlank="1" showInputMessage="1" showErrorMessage="1" prompt="Report the date when the last maintenance was conducted on this practice." sqref="Z1" xr:uid="{00000000-0002-0000-0100-00002B000000}"/>
    <dataValidation allowBlank="1" showInputMessage="1" showErrorMessage="1" prompt="List the first and last name of the Contact Person available to discuss the practice record with the state reporting agency. " sqref="AA1" xr:uid="{00000000-0002-0000-0100-00002C000000}"/>
    <dataValidation allowBlank="1" showInputMessage="1" showErrorMessage="1" prompt="List the email address of the Contact Person." sqref="AB1" xr:uid="{00000000-0002-0000-0100-00002D000000}"/>
    <dataValidation allowBlank="1" showInputMessage="1" showErrorMessage="1" prompt="Enter the federal Fiscal Year that the BMP recieved funding or the federal Fiscal Year for which funding is planned. Report any BMPs planned through 2025." sqref="C1" xr:uid="{00000000-0002-0000-0100-00002E000000}"/>
    <dataValidation allowBlank="1" showInputMessage="1" showErrorMessage="1" prompt="Enter the cost to implement or funding planned for the practice. Should not be blank or zero. " sqref="D1" xr:uid="{00000000-0002-0000-0100-00002F000000}"/>
    <dataValidation allowBlank="1" showInputMessage="1" showErrorMessage="1" prompt="- Historical= Prior to 7/1/17._x000a_- Progress= 7/1/17-6/30/18._x000a_- Planned 2019= 7/1/18 - 6/30/19. _x000a_- Planned Future= After 7/1/19._x000a_- Removed= Cancelled." sqref="C1:D1" xr:uid="{00000000-0002-0000-0100-000030000000}"/>
    <dataValidation allowBlank="1" showInputMessage="1" showErrorMessage="1" prompt="Automatically calculated as the 1st day of the month reported. " sqref="G1" xr:uid="{00000000-0002-0000-0100-000032000000}"/>
    <dataValidation allowBlank="1" showInputMessage="1" showErrorMessage="1" prompt="Automatically calculated based on the Inspection Date." sqref="X1:Y1" xr:uid="{00000000-0002-0000-0100-000035000000}"/>
    <dataValidation allowBlank="1" showInputMessage="1" showErrorMessage="1" prompt="- Historical= 7/1/84-6/30/19._x000a_- Progress= 7/1/19-6/30/20._x000a_- Planned 2021= 7/1/20-6/30/21._x000a_- Planned 2022-2025= SY22 to SY25._x000a_- Removed= Cancelled." sqref="B1" xr:uid="{00000000-0002-0000-0100-000036000000}"/>
    <dataValidation allowBlank="1" showInputMessage="1" showErrorMessage="1" prompt="Unique BMP ID assigned by the DoD CBP. DO NOT MODIFY." sqref="A1" xr:uid="{F240FADA-6D63-486F-896F-93B46EC9AC24}"/>
    <dataValidation allowBlank="1" showInputMessage="1" showErrorMessage="1" prompt="For stream restoration or street sweeping practices, enter the length restored (ft) or curb lane miles swept (mi.)" sqref="R1" xr:uid="{FEB8405A-BF9E-4971-ACE1-0112FB2DDF94}"/>
    <dataValidation allowBlank="1" showInputMessage="1" showErrorMessage="1" prompt="Calculated based on selected Facility. Do not enter data. " sqref="U1" xr:uid="{0491B635-AB94-4060-AD3C-12E66D3840D6}"/>
    <dataValidation allowBlank="1" showInputMessage="1" showErrorMessage="1" prompt="Automatically set to DOD for all installations. Do not enter data. " sqref="AC1" xr:uid="{6779D27F-57A3-476E-87DF-CD9306AB6ED5}"/>
    <dataValidation allowBlank="1" showInputMessage="1" showErrorMessage="1" prompt="Enter any comments or questions about the practice for review. Comments are required if New Stormwater Treatment or New Runoff Reduction BMPs are selected in Column I.  " sqref="AE1" xr:uid="{A87B7FE8-6D2B-41FA-808C-824BFAC84312}"/>
    <dataValidation allowBlank="1" showInputMessage="1" showErrorMessage="1" prompt="Required for stream restoration projects. Indicate if load reductions calculated by Protocol are available." sqref="AD1" xr:uid="{34C02A7F-3E9E-479B-A86F-FEFF02798C2A}"/>
    <dataValidation allowBlank="1" showInputMessage="1" showErrorMessage="1" promptTitle="Inspection Month" prompt="Automatically calculated based on the Inspection Date." sqref="Y2:Y87" xr:uid="{00000000-0002-0000-0100-000034000000}"/>
    <dataValidation allowBlank="1" showInputMessage="1" showErrorMessage="1" promptTitle="Comments" prompt="Enter any comments or questions about the practice for review. Comments are required if New Stormwater Treatment or New Runoff Reduction BMPs are selected in Column I.  " sqref="AE2:AE87" xr:uid="{00000000-0002-0000-0100-00001A000000}"/>
    <dataValidation allowBlank="1" showInputMessage="1" showErrorMessage="1" promptTitle="County" prompt="Calculated based on selected Facility. Do not enter data. " sqref="U2:U87" xr:uid="{00000000-0002-0000-0100-000015000000}"/>
    <dataValidation type="whole" errorStyle="warning" allowBlank="1" showInputMessage="1" showErrorMessage="1" errorTitle="Invalid Month" error="Enter a valid numerical month that the practice was installed (1 to 12; January = 1) " promptTitle="Month Installed" prompt="Report the numerical month the practice was installed or is planned to be installed." sqref="F2:F87" xr:uid="{00000000-0002-0000-0100-000002000000}">
      <formula1>1</formula1>
      <formula2>12</formula2>
    </dataValidation>
    <dataValidation type="whole" errorStyle="warning" operator="greaterThan" allowBlank="1" showInputMessage="1" showErrorMessage="1" errorTitle="Invalid Entry" error="Please enter a whole number for duration (in years). " promptTitle="Practice Duration" prompt="Report the expected lifetime or duration of the practice in years." sqref="J2:J87" xr:uid="{00000000-0002-0000-0100-000003000000}">
      <formula1>-1</formula1>
    </dataValidation>
    <dataValidation type="decimal" errorStyle="warning" operator="greaterThan" allowBlank="1" showInputMessage="1" showErrorMessage="1" errorTitle="Invalid Entry" error="Please enter a numerical value greater than or equal to zero. " promptTitle="BMP Cost" prompt="Enter the cost to implement or funding planned for the practice. Should not be blank or zero. " sqref="D2:D87" xr:uid="{00000000-0002-0000-0100-000004000000}">
      <formula1>0</formula1>
    </dataValidation>
    <dataValidation type="decimal" errorStyle="warning" allowBlank="1" showInputMessage="1" showErrorMessage="1" errorTitle="Invalid Latitude" error="Please enter a latitude in degree decimal format within the Chesapeake Bay Area. " promptTitle="Latitude" prompt="Report latitude of practice if applicable or available. " sqref="S2:S87" xr:uid="{00000000-0002-0000-0100-000005000000}">
      <formula1>Val_LatMin</formula1>
      <formula2>Val_LatMax</formula2>
    </dataValidation>
    <dataValidation type="decimal" allowBlank="1" showInputMessage="1" showErrorMessage="1" errorTitle="Invalid Longitude" error="Please enter a longitude in degree decimal format within the Chesapeake Bay Area. " promptTitle="Longitude" prompt="Report longitude of practice if applicable or available. " sqref="T2:T87" xr:uid="{00000000-0002-0000-0100-000006000000}">
      <formula1>Val_LongMin</formula1>
      <formula2>Val_LongMax</formula2>
    </dataValidation>
    <dataValidation type="decimal" errorStyle="warning" allowBlank="1" showInputMessage="1" showErrorMessage="1" errorTitle="Invalid Date" error="Please enter a date in MM/DD/YYYY format. " promptTitle="Maintenance Date" prompt="Report the date when the last maintenance was conducted on this practice." sqref="Z2:Z87" xr:uid="{00000000-0002-0000-0100-000007000000}">
      <formula1>Val_DateMin</formula1>
      <formula2>Val_DateMax</formula2>
    </dataValidation>
    <dataValidation errorStyle="warning" allowBlank="1" showInputMessage="1" showErrorMessage="1" errorTitle="Invalid Facility" error="Please select from the list of facility names provided. " promptTitle="Facility Name" prompt="Report the name of the facility where the practice is located. " sqref="V2:V87" xr:uid="{00000000-0002-0000-0100-000008000000}"/>
    <dataValidation type="list" allowBlank="1" showInputMessage="1" showErrorMessage="1" errorTitle="Invalid Selection" error="Select from the list of values provided." promptTitle="BMP Status" prompt="- Historical= Prior to 7/1/17._x000a_- Progress= 7/1/17-6/30/18._x000a_- Planned 2019= 7/1/18 - 6/30/19. _x000a_- Planned Future= After 7/1/19._x000a_- Removed= Cancelled." sqref="D2:D87" xr:uid="{00000000-0002-0000-0100-000009000000}">
      <formula1>All_BMPStatus</formula1>
    </dataValidation>
    <dataValidation type="whole" errorStyle="warning" allowBlank="1" showInputMessage="1" showErrorMessage="1" errorTitle="Invalid Year" error="Please enter a numerical year between 1944 and 2025. " promptTitle="Year Installed" prompt="Report the Year the practice was installed or is planned to be installed. " sqref="E2:E87" xr:uid="{00000000-0002-0000-0100-00000A000000}">
      <formula1>Val_YearMin</formula1>
      <formula2>Val_YearMax</formula2>
    </dataValidation>
    <dataValidation type="list" errorStyle="warning" allowBlank="1" showInputMessage="1" showErrorMessage="1" errorTitle="Invalid Entry" error="Select from the list of Project Types provided. " promptTitle="Project Type" prompt="Identify if practice is part of New/Re Development, New/Conversion/Enhancement/Restoration Retrofit etc." sqref="H2:H87" xr:uid="{00000000-0002-0000-0100-00000B000000}">
      <formula1>WV_ProjectType</formula1>
    </dataValidation>
    <dataValidation type="list" errorStyle="warning" allowBlank="1" showInputMessage="1" showErrorMessage="1" errorTitle="Invalid Entry" error="Select the Practice Name from the list of values provided. More information can be found on the Reference Sheet. " promptTitle="Practice Name" prompt="Select the Practice Name from the list of Chesapeake Bay Program practice names. " sqref="I2:I87" xr:uid="{00000000-0002-0000-0100-00000C000000}">
      <formula1>WV_PracticeName</formula1>
    </dataValidation>
    <dataValidation allowBlank="1" showInputMessage="1" showErrorMessage="1" promptTitle="Land Use Before" prompt="Report the dominant land use prior to the project." sqref="K2:K87" xr:uid="{00000000-0002-0000-0100-00000E000000}"/>
    <dataValidation allowBlank="1" showInputMessage="1" showErrorMessage="1" promptTitle="Land Use After" prompt="Report the dominant land use after project completion." sqref="L2:L87" xr:uid="{00000000-0002-0000-0100-00000F000000}"/>
    <dataValidation type="decimal" errorStyle="warning" operator="greaterThanOrEqual" allowBlank="1" showInputMessage="1" showErrorMessage="1" errorTitle="Invalid Entry" error="Please enter a numerical value greater than or equal to zero. " promptTitle="Impervious Acres Before" prompt="Report the number of impervious acres in the drainage area prior to starting project." sqref="M2:M87" xr:uid="{00000000-0002-0000-0100-000010000000}">
      <formula1>0</formula1>
    </dataValidation>
    <dataValidation type="decimal" errorStyle="warning" operator="greaterThanOrEqual" allowBlank="1" showInputMessage="1" showErrorMessage="1" errorTitle="Invalid Entry" error="Please enter a numerical value greater than or equal to zero. " promptTitle="Impervious Acres After" prompt="Report the number of impervious acres in the drainage area after project completion." sqref="N2:N87" xr:uid="{00000000-0002-0000-0100-000011000000}">
      <formula1>0</formula1>
    </dataValidation>
    <dataValidation type="decimal" errorStyle="warning" operator="greaterThanOrEqual" allowBlank="1" showInputMessage="1" showErrorMessage="1" errorTitle="Invalid Entry" error="Please enter a numerical value greater than or equal to zero. " promptTitle="Turf Acres" prompt="Report the number of acres with managed turf within the drainage area after project completion." sqref="O2:O87" xr:uid="{00000000-0002-0000-0100-000012000000}">
      <formula1>0</formula1>
    </dataValidation>
    <dataValidation type="decimal" errorStyle="warning" operator="greaterThanOrEqual" allowBlank="1" showInputMessage="1" showErrorMessage="1" errorTitle="Invalid Entry" error="Please enter a numerical value greater than or equal to zero. " promptTitle="Acres Treated" prompt="Report the total number of acres treated by the practice." sqref="P2:P87" xr:uid="{00000000-0002-0000-0100-000013000000}">
      <formula1>0</formula1>
    </dataValidation>
    <dataValidation type="decimal" errorStyle="warning" operator="greaterThanOrEqual" allowBlank="1" showInputMessage="1" showErrorMessage="1" errorTitle="Invalid Entry" error="Please enter a numerical value greater than or equal to zero. " promptTitle="Runoff Storage Volume" prompt="Report designed storage volume in acre-feet of each practice." sqref="Q2:Q87" xr:uid="{00000000-0002-0000-0100-000014000000}">
      <formula1>0</formula1>
    </dataValidation>
    <dataValidation type="decimal" errorStyle="warning" allowBlank="1" showInputMessage="1" showErrorMessage="1" errorTitle="Invalid Date" error="Please enter a date in MM/DD/YYYY format. " promptTitle="Inspection Date" prompt="Report the date of the practice's last inspection. " sqref="W2:W87" xr:uid="{00000000-0002-0000-0100-000016000000}">
      <formula1>Val_DateMin</formula1>
      <formula2>Val_DateMax</formula2>
    </dataValidation>
    <dataValidation allowBlank="1" showInputMessage="1" showErrorMessage="1" promptTitle="Contact Name" prompt="List the first and last name of the Contact Person available to discuss the practice record with the state reporting agency. " sqref="AA2:AA87" xr:uid="{00000000-0002-0000-0100-000017000000}"/>
    <dataValidation allowBlank="1" showInputMessage="1" showErrorMessage="1" promptTitle="Contact Email" prompt="List the email address of the Contact Person." sqref="AB2:AB87" xr:uid="{00000000-0002-0000-0100-000018000000}"/>
    <dataValidation allowBlank="1" showInputMessage="1" showErrorMessage="1" promptTitle="Agency Name" prompt="Automatically set to DOD for all installations. Do not enter data. " sqref="AC2:AC87" xr:uid="{00000000-0002-0000-0100-000019000000}"/>
    <dataValidation type="date" errorStyle="warning" allowBlank="1" showInputMessage="1" showErrorMessage="1" errorTitle="Invalid Month" error="Enter a valid numerical month that the practice was installed (1 to 12; January = 1) " promptTitle="Built Date" prompt="Automatically calculated as the 1st day of the month reported. " sqref="G2:G87" xr:uid="{00000000-0002-0000-0100-000031000000}">
      <formula1>Val_DateMin</formula1>
      <formula2>Val_DateMax</formula2>
    </dataValidation>
    <dataValidation errorStyle="warning" allowBlank="1" showInputMessage="1" showErrorMessage="1" errorTitle="Invalid Date" error="Please enter a date in MM/DD/YYYY format. " promptTitle="Inspection Year" prompt="Automatically calculated based on the Inspection Date." sqref="X2:X87" xr:uid="{00000000-0002-0000-0100-000033000000}"/>
    <dataValidation allowBlank="1" showInputMessage="1" showErrorMessage="1" promptTitle="DoD BMP ID" prompt="Unique BMP ID assigned by the DoD CBP. DO NOT MODIFY." sqref="A2:A87" xr:uid="{D3F5181C-1AFF-4876-BADD-093A79A497F3}"/>
    <dataValidation type="whole" operator="greaterThanOrEqual" allowBlank="1" showInputMessage="1" showErrorMessage="1" errorTitle="Invalid Entry " error="Enter a number greater than or equal to zero. " promptTitle="Project Length" prompt="For stream restoration or street sweeping practices, enter the length restored (ft) or curb lane miles swept (mi.)" sqref="R2:R87" xr:uid="{72D5828D-4D0A-4C46-943D-E7EBD43187FB}">
      <formula1>0</formula1>
    </dataValidation>
    <dataValidation type="list" allowBlank="1" showInputMessage="1" showErrorMessage="1" errorTitle="Invalid Selection" error="Select from the list of values provided." promptTitle="BMP Status" prompt="- Historical= 7/1/84-6/30/19._x000a_- Progress= 7/1/19-6/30/20._x000a_- Planned 2021= 7/1/20-6/30/21._x000a_- Planned 2022-2025= SY22 to SY25._x000a_- Removed= Cancelled." sqref="B2:B87" xr:uid="{D755B5DA-0515-4F98-ACCB-0CAE4A32F415}">
      <formula1>All_BMPStatus</formula1>
    </dataValidation>
    <dataValidation type="whole" allowBlank="1" showInputMessage="1" showErrorMessage="1" error="Please enter a numerical year between 1944 and 2025. " promptTitle="Year Funded" prompt="Enter the federal Fiscal Year that the BMP recieved funding or the federal Fiscal Year for which funding is planned. Report any BMPs planned through 2025." sqref="C2:C87" xr:uid="{677F803E-B96A-4601-8C48-F50981BCDA65}">
      <formula1>1980</formula1>
      <formula2>2025</formula2>
    </dataValidation>
    <dataValidation type="list" allowBlank="1" showInputMessage="1" showErrorMessage="1" promptTitle="Protocol Reductions Calculated" prompt="Required for stream restoration projects. Indicate if load reductions calculated by Protocol are available." sqref="AD2:AD87" xr:uid="{80B63332-FB0B-4066-BF36-B40C982DA0C0}">
      <formula1>_YN</formula1>
    </dataValidation>
  </dataValidations>
  <pageMargins left="0.25" right="0.25" top="0.75" bottom="0.75" header="0.3" footer="0.3"/>
  <pageSetup paperSize="3" scale="36" fitToHeight="0" orientation="landscape" r:id="rId1"/>
  <headerFooter>
    <oddHeader>&amp;R&amp;D</oddHeader>
    <oddFooter>&amp;L&amp;F&amp;C&amp;A&amp;R&amp;P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04" id="{00000000-000E-0000-0300-000068000000}">
            <xm:f>AND(NOT(ISBLANK($B2)), AND($G2&lt;INDEX('(H) Value Validation'!$T$2:$T$533, MATCH($I2, '(H) Value Validation'!$Q$2:$Q$533, 0)), $W2&lt;INDEX('(H) Value Validation'!$T$2:$T$533, MATCH($I2, '(H) Value Validation'!$Q$2:$Q$533, 0))))</xm:f>
            <x14:dxf>
              <fill>
                <patternFill>
                  <bgColor rgb="FFFFCCCC"/>
                </patternFill>
              </fill>
              <border>
                <left style="thin">
                  <color rgb="FFFF0000"/>
                </left>
                <right style="thin">
                  <color rgb="FFFF0000"/>
                </right>
                <top style="thin">
                  <color rgb="FFFF0000"/>
                </top>
                <bottom style="thin">
                  <color rgb="FFFF0000"/>
                </bottom>
                <vertical/>
                <horizontal/>
              </border>
            </x14:dxf>
          </x14:cfRule>
          <xm:sqref>W2:W87</xm:sqref>
        </x14:conditionalFormatting>
        <x14:conditionalFormatting xmlns:xm="http://schemas.microsoft.com/office/excel/2006/main">
          <x14:cfRule type="expression" priority="11" id="{3F5F573F-0E11-4A7A-8FCA-1F8C6B019E0D}">
            <xm:f>A2&lt;&gt;INDEX('Historical Comparison'!A:A, MATCH($A2, 'Historical Comparison'!$A:$A,0))</xm:f>
            <x14:dxf>
              <fill>
                <patternFill>
                  <bgColor theme="4" tint="0.79998168889431442"/>
                </patternFill>
              </fill>
            </x14:dxf>
          </x14:cfRule>
          <xm:sqref>A3:AD87 J2:AD2 A2:H2</xm:sqref>
        </x14:conditionalFormatting>
        <x14:conditionalFormatting xmlns:xm="http://schemas.microsoft.com/office/excel/2006/main">
          <x14:cfRule type="expression" priority="21" id="{7FCD55EC-072E-4AC0-AC0C-5A44130AA369}">
            <xm:f>AND(NOT(ISBLANK($B2)),AND(ISBLANK($N2),ISNA(MATCH($I2,BMPS_NutrientMgmtPlan,0))=TRUE(), INDEX(Reference!$F$40:$F$100, MATCH($I2, Reference!$A$40:$A$100, 0)) = TRUE()))</xm:f>
            <x14:dxf>
              <fill>
                <patternFill>
                  <bgColor rgb="FFFFCCCC"/>
                </patternFill>
              </fill>
              <border>
                <left style="thin">
                  <color rgb="FFFF0000"/>
                </left>
                <right style="thin">
                  <color rgb="FFFF0000"/>
                </right>
                <top style="thin">
                  <color rgb="FFFF0000"/>
                </top>
                <bottom style="thin">
                  <color rgb="FFFF0000"/>
                </bottom>
                <vertical/>
                <horizontal/>
              </border>
            </x14:dxf>
          </x14:cfRule>
          <xm:sqref>N2:N87</xm:sqref>
        </x14:conditionalFormatting>
        <x14:conditionalFormatting xmlns:xm="http://schemas.microsoft.com/office/excel/2006/main">
          <x14:cfRule type="expression" priority="102" id="{E674911C-9BAD-40AA-8836-EFC3CEB602C1}">
            <xm:f>AND(NOT(ISBLANK($B2)),AND(ISBLANK($R2), INDEX(Reference!$G$40:$G$100, MATCH($I2, Reference!$A$40:$A$100, 0)) = TRUE()))</xm:f>
            <x14:dxf>
              <fill>
                <patternFill>
                  <bgColor rgb="FFFFCCCC"/>
                </patternFill>
              </fill>
              <border>
                <left style="thin">
                  <color rgb="FFFF0000"/>
                </left>
                <right style="thin">
                  <color rgb="FFFF0000"/>
                </right>
                <top style="thin">
                  <color rgb="FFFF0000"/>
                </top>
                <bottom style="thin">
                  <color rgb="FFFF0000"/>
                </bottom>
                <vertical/>
                <horizontal/>
              </border>
            </x14:dxf>
          </x14:cfRule>
          <xm:sqref>R2:R87</xm:sqref>
        </x14:conditionalFormatting>
        <x14:conditionalFormatting xmlns:xm="http://schemas.microsoft.com/office/excel/2006/main">
          <x14:cfRule type="expression" priority="28" id="{0BAA1955-6A82-4D81-867C-A5F0A1C203D5}">
            <xm:f>AND(NOT(ISBLANK($B2)),AND(ISBLANK($P2),ISNA(MATCH($I2,BMPS_NutrientMgmtPlan,0))=TRUE(), INDEX(Reference!$F$40:$F$100, MATCH($I2, Reference!$A$40:$A$100, 0)) = TRUE()))</xm:f>
            <x14:dxf>
              <fill>
                <patternFill>
                  <bgColor rgb="FFFFCCCC"/>
                </patternFill>
              </fill>
              <border>
                <left style="thin">
                  <color rgb="FFFF0000"/>
                </left>
                <right style="thin">
                  <color rgb="FFFF0000"/>
                </right>
                <top style="thin">
                  <color rgb="FFFF0000"/>
                </top>
                <bottom style="thin">
                  <color rgb="FFFF0000"/>
                </bottom>
              </border>
            </x14:dxf>
          </x14:cfRule>
          <xm:sqref>P2:P87</xm:sqref>
        </x14:conditionalFormatting>
        <x14:conditionalFormatting xmlns:xm="http://schemas.microsoft.com/office/excel/2006/main">
          <x14:cfRule type="expression" priority="19" id="{7FCD55EC-072E-4AC0-AC0C-5A44130AA369}">
            <xm:f>AND(NOT(ISBLANK($B2)),AND(ISBLANK($M2),ISNA(MATCH($I2,BMPS_NutrientMgmtPlan,0))=TRUE(), INDEX(Reference!$F$40:$F$100, MATCH($I2, Reference!$A$40:$A$100, 0)) = TRUE()))</xm:f>
            <x14:dxf>
              <fill>
                <patternFill>
                  <bgColor rgb="FFFFCCCC"/>
                </patternFill>
              </fill>
              <border>
                <left style="thin">
                  <color rgb="FFFF0000"/>
                </left>
                <right style="thin">
                  <color rgb="FFFF0000"/>
                </right>
                <top style="thin">
                  <color rgb="FFFF0000"/>
                </top>
                <bottom style="thin">
                  <color rgb="FFFF0000"/>
                </bottom>
                <vertical/>
                <horizontal/>
              </border>
            </x14:dxf>
          </x14:cfRule>
          <xm:sqref>M2:M87</xm:sqref>
        </x14:conditionalFormatting>
        <x14:conditionalFormatting xmlns:xm="http://schemas.microsoft.com/office/excel/2006/main">
          <x14:cfRule type="expression" priority="107" id="{3F5F573F-0E11-4A7A-8FCA-1F8C6B019E0D}">
            <xm:f>AE2&lt;&gt;INDEX('Historical Comparison'!AD:AD, MATCH($A2, 'Historical Comparison'!$A:$A,0))</xm:f>
            <x14:dxf>
              <fill>
                <patternFill>
                  <bgColor theme="4" tint="0.79998168889431442"/>
                </patternFill>
              </fill>
            </x14:dxf>
          </x14:cfRule>
          <xm:sqref>AE2:AE87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0" tint="-0.14999847407452621"/>
    <pageSetUpPr fitToPage="1"/>
  </sheetPr>
  <dimension ref="A1:G100"/>
  <sheetViews>
    <sheetView zoomScaleNormal="100" workbookViewId="0"/>
  </sheetViews>
  <sheetFormatPr defaultColWidth="9.15625" defaultRowHeight="14.4" x14ac:dyDescent="0.55000000000000004"/>
  <cols>
    <col min="1" max="1" width="66.578125" style="2" bestFit="1" customWidth="1"/>
    <col min="2" max="2" width="26.83984375" style="2" bestFit="1" customWidth="1"/>
    <col min="3" max="3" width="42.41796875" style="2" customWidth="1"/>
    <col min="4" max="4" width="157.83984375" style="2" customWidth="1"/>
    <col min="5" max="5" width="9.15625" style="2"/>
    <col min="6" max="7" width="15.578125" style="2" hidden="1" customWidth="1"/>
    <col min="8" max="16384" width="9.15625" style="2"/>
  </cols>
  <sheetData>
    <row r="1" spans="1:4" ht="23.1" x14ac:dyDescent="0.85">
      <c r="A1" s="24" t="s">
        <v>185</v>
      </c>
      <c r="B1" s="24"/>
      <c r="C1" s="24"/>
      <c r="D1" s="24"/>
    </row>
    <row r="2" spans="1:4" ht="20.399999999999999" x14ac:dyDescent="0.75">
      <c r="A2" s="5"/>
      <c r="B2" s="5"/>
      <c r="C2" s="5"/>
      <c r="D2" s="5"/>
    </row>
    <row r="3" spans="1:4" ht="18.3" x14ac:dyDescent="0.7">
      <c r="A3" s="6" t="s">
        <v>186</v>
      </c>
    </row>
    <row r="4" spans="1:4" x14ac:dyDescent="0.55000000000000004">
      <c r="A4" s="9" t="s">
        <v>102</v>
      </c>
    </row>
    <row r="5" spans="1:4" x14ac:dyDescent="0.55000000000000004">
      <c r="A5" s="1" t="s">
        <v>159</v>
      </c>
    </row>
    <row r="6" spans="1:4" x14ac:dyDescent="0.55000000000000004">
      <c r="A6" s="1" t="s">
        <v>187</v>
      </c>
      <c r="D6" s="19"/>
    </row>
    <row r="7" spans="1:4" x14ac:dyDescent="0.55000000000000004">
      <c r="A7" s="1" t="s">
        <v>188</v>
      </c>
    </row>
    <row r="8" spans="1:4" x14ac:dyDescent="0.55000000000000004">
      <c r="A8" s="1" t="s">
        <v>189</v>
      </c>
    </row>
    <row r="9" spans="1:4" x14ac:dyDescent="0.55000000000000004">
      <c r="A9" s="1" t="s">
        <v>190</v>
      </c>
    </row>
    <row r="10" spans="1:4" x14ac:dyDescent="0.55000000000000004">
      <c r="A10" s="1" t="s">
        <v>169</v>
      </c>
    </row>
    <row r="11" spans="1:4" x14ac:dyDescent="0.55000000000000004">
      <c r="A11" s="1" t="s">
        <v>179</v>
      </c>
    </row>
    <row r="12" spans="1:4" ht="18.3" x14ac:dyDescent="0.7">
      <c r="A12" s="6"/>
    </row>
    <row r="13" spans="1:4" x14ac:dyDescent="0.55000000000000004">
      <c r="A13" s="9" t="s">
        <v>191</v>
      </c>
    </row>
    <row r="14" spans="1:4" x14ac:dyDescent="0.55000000000000004">
      <c r="A14" s="1" t="s">
        <v>192</v>
      </c>
    </row>
    <row r="15" spans="1:4" x14ac:dyDescent="0.55000000000000004">
      <c r="A15" s="1" t="s">
        <v>193</v>
      </c>
    </row>
    <row r="16" spans="1:4" x14ac:dyDescent="0.55000000000000004">
      <c r="A16" s="1" t="s">
        <v>194</v>
      </c>
    </row>
    <row r="17" spans="1:3" x14ac:dyDescent="0.55000000000000004">
      <c r="A17" s="1" t="s">
        <v>195</v>
      </c>
    </row>
    <row r="18" spans="1:3" x14ac:dyDescent="0.55000000000000004">
      <c r="A18" s="1" t="s">
        <v>196</v>
      </c>
    </row>
    <row r="19" spans="1:3" x14ac:dyDescent="0.55000000000000004">
      <c r="A19" s="1" t="s">
        <v>197</v>
      </c>
    </row>
    <row r="20" spans="1:3" x14ac:dyDescent="0.55000000000000004">
      <c r="A20" s="1" t="s">
        <v>198</v>
      </c>
    </row>
    <row r="21" spans="1:3" x14ac:dyDescent="0.55000000000000004">
      <c r="A21" s="11"/>
    </row>
    <row r="22" spans="1:3" x14ac:dyDescent="0.55000000000000004">
      <c r="A22" s="9" t="s">
        <v>116</v>
      </c>
      <c r="B22" s="9" t="s">
        <v>115</v>
      </c>
    </row>
    <row r="23" spans="1:3" x14ac:dyDescent="0.55000000000000004">
      <c r="A23" s="1" t="s">
        <v>199</v>
      </c>
      <c r="B23" s="1" t="s">
        <v>200</v>
      </c>
    </row>
    <row r="24" spans="1:3" x14ac:dyDescent="0.55000000000000004">
      <c r="A24" s="1" t="s">
        <v>201</v>
      </c>
      <c r="B24" s="1" t="s">
        <v>202</v>
      </c>
    </row>
    <row r="25" spans="1:3" x14ac:dyDescent="0.55000000000000004">
      <c r="A25" s="1" t="s">
        <v>162</v>
      </c>
      <c r="B25" s="1" t="s">
        <v>161</v>
      </c>
    </row>
    <row r="26" spans="1:3" x14ac:dyDescent="0.55000000000000004">
      <c r="A26" s="1" t="s">
        <v>174</v>
      </c>
      <c r="B26" s="1" t="s">
        <v>200</v>
      </c>
    </row>
    <row r="27" spans="1:3" ht="18" customHeight="1" x14ac:dyDescent="0.7">
      <c r="A27" s="6"/>
    </row>
    <row r="28" spans="1:3" x14ac:dyDescent="0.55000000000000004">
      <c r="A28" s="128" t="s">
        <v>96</v>
      </c>
      <c r="B28" s="128"/>
      <c r="C28" s="128"/>
    </row>
    <row r="29" spans="1:3" x14ac:dyDescent="0.55000000000000004">
      <c r="A29" s="7" t="s">
        <v>203</v>
      </c>
      <c r="B29" s="121" t="s">
        <v>204</v>
      </c>
      <c r="C29" s="123"/>
    </row>
    <row r="30" spans="1:3" x14ac:dyDescent="0.55000000000000004">
      <c r="A30" s="8" t="s">
        <v>205</v>
      </c>
      <c r="B30" s="126" t="s">
        <v>206</v>
      </c>
      <c r="C30" s="127"/>
    </row>
    <row r="31" spans="1:3" x14ac:dyDescent="0.55000000000000004">
      <c r="A31" s="8" t="s">
        <v>158</v>
      </c>
      <c r="B31" s="126" t="s">
        <v>207</v>
      </c>
      <c r="C31" s="127"/>
    </row>
    <row r="32" spans="1:3" x14ac:dyDescent="0.55000000000000004">
      <c r="A32" s="8" t="s">
        <v>182</v>
      </c>
      <c r="B32" s="126" t="s">
        <v>208</v>
      </c>
      <c r="C32" s="127"/>
    </row>
    <row r="33" spans="1:7" x14ac:dyDescent="0.55000000000000004">
      <c r="A33" s="8" t="s">
        <v>209</v>
      </c>
      <c r="B33" s="126" t="s">
        <v>210</v>
      </c>
      <c r="C33" s="127"/>
    </row>
    <row r="34" spans="1:7" x14ac:dyDescent="0.55000000000000004">
      <c r="A34" s="8" t="s">
        <v>184</v>
      </c>
      <c r="B34" s="126" t="s">
        <v>211</v>
      </c>
      <c r="C34" s="127"/>
    </row>
    <row r="35" spans="1:7" x14ac:dyDescent="0.55000000000000004">
      <c r="A35" s="8" t="s">
        <v>212</v>
      </c>
      <c r="B35" s="126" t="s">
        <v>213</v>
      </c>
      <c r="C35" s="127"/>
    </row>
    <row r="38" spans="1:7" x14ac:dyDescent="0.55000000000000004">
      <c r="A38" s="124" t="s">
        <v>214</v>
      </c>
      <c r="B38" s="125"/>
      <c r="C38" s="125"/>
      <c r="D38" s="125"/>
      <c r="E38" s="125"/>
      <c r="F38" s="125"/>
      <c r="G38" s="125"/>
    </row>
    <row r="39" spans="1:7" x14ac:dyDescent="0.55000000000000004">
      <c r="A39" s="7" t="s">
        <v>203</v>
      </c>
      <c r="B39" s="121" t="s">
        <v>204</v>
      </c>
      <c r="C39" s="122"/>
      <c r="D39" s="122"/>
      <c r="E39" s="123"/>
      <c r="F39" s="7" t="s">
        <v>215</v>
      </c>
      <c r="G39" s="7" t="s">
        <v>216</v>
      </c>
    </row>
    <row r="40" spans="1:7" s="21" customFormat="1" ht="45" customHeight="1" x14ac:dyDescent="0.55000000000000004">
      <c r="A40" s="20" t="s">
        <v>217</v>
      </c>
      <c r="B40" s="118" t="s">
        <v>218</v>
      </c>
      <c r="C40" s="119"/>
      <c r="D40" s="119"/>
      <c r="E40" s="120"/>
      <c r="F40" s="61" t="b">
        <v>1</v>
      </c>
      <c r="G40" s="61"/>
    </row>
    <row r="41" spans="1:7" s="21" customFormat="1" ht="45" customHeight="1" x14ac:dyDescent="0.55000000000000004">
      <c r="A41" s="20" t="s">
        <v>219</v>
      </c>
      <c r="B41" s="118" t="s">
        <v>220</v>
      </c>
      <c r="C41" s="119"/>
      <c r="D41" s="119"/>
      <c r="E41" s="120"/>
      <c r="F41" s="61"/>
      <c r="G41" s="61" t="b">
        <v>1</v>
      </c>
    </row>
    <row r="42" spans="1:7" s="21" customFormat="1" ht="45" customHeight="1" x14ac:dyDescent="0.55000000000000004">
      <c r="A42" s="20" t="s">
        <v>221</v>
      </c>
      <c r="B42" s="118" t="s">
        <v>222</v>
      </c>
      <c r="C42" s="119"/>
      <c r="D42" s="119"/>
      <c r="E42" s="120"/>
      <c r="F42" s="61"/>
      <c r="G42" s="61" t="b">
        <v>1</v>
      </c>
    </row>
    <row r="43" spans="1:7" s="21" customFormat="1" ht="45" customHeight="1" x14ac:dyDescent="0.55000000000000004">
      <c r="A43" s="20" t="s">
        <v>223</v>
      </c>
      <c r="B43" s="118" t="s">
        <v>224</v>
      </c>
      <c r="C43" s="119"/>
      <c r="D43" s="119"/>
      <c r="E43" s="120"/>
      <c r="F43" s="61"/>
      <c r="G43" s="61" t="b">
        <v>1</v>
      </c>
    </row>
    <row r="44" spans="1:7" s="21" customFormat="1" ht="45" customHeight="1" x14ac:dyDescent="0.55000000000000004">
      <c r="A44" s="20" t="s">
        <v>225</v>
      </c>
      <c r="B44" s="118" t="s">
        <v>226</v>
      </c>
      <c r="C44" s="119"/>
      <c r="D44" s="119"/>
      <c r="E44" s="120"/>
      <c r="F44" s="61"/>
      <c r="G44" s="61" t="b">
        <v>1</v>
      </c>
    </row>
    <row r="45" spans="1:7" s="21" customFormat="1" ht="45" customHeight="1" x14ac:dyDescent="0.55000000000000004">
      <c r="A45" s="20" t="s">
        <v>227</v>
      </c>
      <c r="B45" s="118" t="s">
        <v>228</v>
      </c>
      <c r="C45" s="119"/>
      <c r="D45" s="119"/>
      <c r="E45" s="120"/>
      <c r="F45" s="61"/>
      <c r="G45" s="61" t="b">
        <v>1</v>
      </c>
    </row>
    <row r="46" spans="1:7" s="21" customFormat="1" ht="45" customHeight="1" x14ac:dyDescent="0.55000000000000004">
      <c r="A46" s="20" t="s">
        <v>229</v>
      </c>
      <c r="B46" s="118" t="s">
        <v>230</v>
      </c>
      <c r="C46" s="119"/>
      <c r="D46" s="119"/>
      <c r="E46" s="120"/>
      <c r="F46" s="61"/>
      <c r="G46" s="61" t="b">
        <v>1</v>
      </c>
    </row>
    <row r="47" spans="1:7" s="21" customFormat="1" ht="45" customHeight="1" x14ac:dyDescent="0.55000000000000004">
      <c r="A47" s="20" t="s">
        <v>231</v>
      </c>
      <c r="B47" s="118" t="s">
        <v>232</v>
      </c>
      <c r="C47" s="119"/>
      <c r="D47" s="119"/>
      <c r="E47" s="120"/>
      <c r="F47" s="61"/>
      <c r="G47" s="61" t="b">
        <v>1</v>
      </c>
    </row>
    <row r="48" spans="1:7" s="21" customFormat="1" ht="45" customHeight="1" x14ac:dyDescent="0.55000000000000004">
      <c r="A48" s="20" t="s">
        <v>233</v>
      </c>
      <c r="B48" s="118" t="s">
        <v>234</v>
      </c>
      <c r="C48" s="119"/>
      <c r="D48" s="119"/>
      <c r="E48" s="120"/>
      <c r="F48" s="61"/>
      <c r="G48" s="61" t="b">
        <v>1</v>
      </c>
    </row>
    <row r="49" spans="1:7" s="21" customFormat="1" ht="45" customHeight="1" x14ac:dyDescent="0.55000000000000004">
      <c r="A49" s="20" t="s">
        <v>235</v>
      </c>
      <c r="B49" s="118" t="s">
        <v>236</v>
      </c>
      <c r="C49" s="119"/>
      <c r="D49" s="119"/>
      <c r="E49" s="120"/>
      <c r="F49" s="61" t="b">
        <v>1</v>
      </c>
      <c r="G49" s="61"/>
    </row>
    <row r="50" spans="1:7" s="21" customFormat="1" ht="45" customHeight="1" x14ac:dyDescent="0.55000000000000004">
      <c r="A50" s="20" t="s">
        <v>237</v>
      </c>
      <c r="B50" s="118" t="s">
        <v>238</v>
      </c>
      <c r="C50" s="119"/>
      <c r="D50" s="119"/>
      <c r="E50" s="120"/>
      <c r="F50" s="61" t="b">
        <v>1</v>
      </c>
      <c r="G50" s="61"/>
    </row>
    <row r="51" spans="1:7" s="21" customFormat="1" ht="45" customHeight="1" x14ac:dyDescent="0.55000000000000004">
      <c r="A51" s="20" t="s">
        <v>239</v>
      </c>
      <c r="B51" s="118" t="s">
        <v>240</v>
      </c>
      <c r="C51" s="119"/>
      <c r="D51" s="119"/>
      <c r="E51" s="120"/>
      <c r="F51" s="61" t="b">
        <v>1</v>
      </c>
      <c r="G51" s="61"/>
    </row>
    <row r="52" spans="1:7" s="21" customFormat="1" ht="45" customHeight="1" x14ac:dyDescent="0.55000000000000004">
      <c r="A52" s="20" t="s">
        <v>241</v>
      </c>
      <c r="B52" s="118" t="s">
        <v>242</v>
      </c>
      <c r="C52" s="119"/>
      <c r="D52" s="119"/>
      <c r="E52" s="120"/>
      <c r="F52" s="61" t="b">
        <v>1</v>
      </c>
      <c r="G52" s="61"/>
    </row>
    <row r="53" spans="1:7" s="21" customFormat="1" ht="45" customHeight="1" x14ac:dyDescent="0.55000000000000004">
      <c r="A53" s="20" t="s">
        <v>243</v>
      </c>
      <c r="B53" s="118" t="s">
        <v>244</v>
      </c>
      <c r="C53" s="119"/>
      <c r="D53" s="119"/>
      <c r="E53" s="120"/>
      <c r="F53" s="61" t="b">
        <v>1</v>
      </c>
      <c r="G53" s="61"/>
    </row>
    <row r="54" spans="1:7" s="21" customFormat="1" ht="45" customHeight="1" x14ac:dyDescent="0.55000000000000004">
      <c r="A54" s="20" t="s">
        <v>245</v>
      </c>
      <c r="B54" s="118" t="s">
        <v>246</v>
      </c>
      <c r="C54" s="119"/>
      <c r="D54" s="119"/>
      <c r="E54" s="120"/>
      <c r="F54" s="61" t="b">
        <v>1</v>
      </c>
      <c r="G54" s="61"/>
    </row>
    <row r="55" spans="1:7" s="21" customFormat="1" ht="45" customHeight="1" x14ac:dyDescent="0.55000000000000004">
      <c r="A55" s="20" t="s">
        <v>247</v>
      </c>
      <c r="B55" s="118" t="s">
        <v>248</v>
      </c>
      <c r="C55" s="119"/>
      <c r="D55" s="119"/>
      <c r="E55" s="120"/>
      <c r="F55" s="61" t="b">
        <v>1</v>
      </c>
      <c r="G55" s="61"/>
    </row>
    <row r="56" spans="1:7" s="21" customFormat="1" ht="45" customHeight="1" x14ac:dyDescent="0.55000000000000004">
      <c r="A56" s="20" t="s">
        <v>249</v>
      </c>
      <c r="B56" s="118" t="s">
        <v>250</v>
      </c>
      <c r="C56" s="119"/>
      <c r="D56" s="119"/>
      <c r="E56" s="120"/>
      <c r="F56" s="61" t="b">
        <v>1</v>
      </c>
      <c r="G56" s="61"/>
    </row>
    <row r="57" spans="1:7" s="21" customFormat="1" ht="45" customHeight="1" x14ac:dyDescent="0.55000000000000004">
      <c r="A57" s="20" t="s">
        <v>251</v>
      </c>
      <c r="B57" s="118" t="s">
        <v>252</v>
      </c>
      <c r="C57" s="119"/>
      <c r="D57" s="119"/>
      <c r="E57" s="120"/>
      <c r="F57" s="61" t="b">
        <v>1</v>
      </c>
      <c r="G57" s="61"/>
    </row>
    <row r="58" spans="1:7" s="21" customFormat="1" ht="45" customHeight="1" x14ac:dyDescent="0.55000000000000004">
      <c r="A58" s="20" t="s">
        <v>253</v>
      </c>
      <c r="B58" s="118" t="s">
        <v>254</v>
      </c>
      <c r="C58" s="119"/>
      <c r="D58" s="119"/>
      <c r="E58" s="120"/>
      <c r="F58" s="61" t="b">
        <v>1</v>
      </c>
      <c r="G58" s="61"/>
    </row>
    <row r="59" spans="1:7" s="21" customFormat="1" ht="45" customHeight="1" x14ac:dyDescent="0.55000000000000004">
      <c r="A59" s="20" t="s">
        <v>255</v>
      </c>
      <c r="B59" s="118" t="s">
        <v>256</v>
      </c>
      <c r="C59" s="119"/>
      <c r="D59" s="119"/>
      <c r="E59" s="120"/>
      <c r="F59" s="61" t="b">
        <v>1</v>
      </c>
      <c r="G59" s="61"/>
    </row>
    <row r="60" spans="1:7" s="21" customFormat="1" ht="45" customHeight="1" x14ac:dyDescent="0.55000000000000004">
      <c r="A60" s="20" t="s">
        <v>257</v>
      </c>
      <c r="B60" s="118" t="s">
        <v>258</v>
      </c>
      <c r="C60" s="119"/>
      <c r="D60" s="119"/>
      <c r="E60" s="120"/>
      <c r="F60" s="61" t="b">
        <v>1</v>
      </c>
      <c r="G60" s="61"/>
    </row>
    <row r="61" spans="1:7" s="21" customFormat="1" ht="45" customHeight="1" x14ac:dyDescent="0.55000000000000004">
      <c r="A61" s="20" t="s">
        <v>259</v>
      </c>
      <c r="B61" s="118" t="s">
        <v>260</v>
      </c>
      <c r="C61" s="119"/>
      <c r="D61" s="119"/>
      <c r="E61" s="120"/>
      <c r="F61" s="61" t="b">
        <v>1</v>
      </c>
      <c r="G61" s="61"/>
    </row>
    <row r="62" spans="1:7" s="21" customFormat="1" ht="45" customHeight="1" x14ac:dyDescent="0.55000000000000004">
      <c r="A62" s="20" t="s">
        <v>261</v>
      </c>
      <c r="B62" s="118" t="s">
        <v>260</v>
      </c>
      <c r="C62" s="119"/>
      <c r="D62" s="119"/>
      <c r="E62" s="120"/>
      <c r="F62" s="61" t="b">
        <v>1</v>
      </c>
      <c r="G62" s="61"/>
    </row>
    <row r="63" spans="1:7" s="21" customFormat="1" ht="45" customHeight="1" x14ac:dyDescent="0.55000000000000004">
      <c r="A63" s="20" t="s">
        <v>262</v>
      </c>
      <c r="B63" s="118" t="s">
        <v>260</v>
      </c>
      <c r="C63" s="119"/>
      <c r="D63" s="119"/>
      <c r="E63" s="120"/>
      <c r="F63" s="61" t="b">
        <v>1</v>
      </c>
      <c r="G63" s="61"/>
    </row>
    <row r="64" spans="1:7" s="21" customFormat="1" ht="45" customHeight="1" x14ac:dyDescent="0.55000000000000004">
      <c r="A64" s="20" t="s">
        <v>263</v>
      </c>
      <c r="B64" s="118" t="s">
        <v>260</v>
      </c>
      <c r="C64" s="119"/>
      <c r="D64" s="119"/>
      <c r="E64" s="120"/>
      <c r="F64" s="61" t="b">
        <v>1</v>
      </c>
      <c r="G64" s="61"/>
    </row>
    <row r="65" spans="1:7" s="21" customFormat="1" ht="45" customHeight="1" x14ac:dyDescent="0.55000000000000004">
      <c r="A65" s="20" t="s">
        <v>264</v>
      </c>
      <c r="B65" s="118" t="s">
        <v>260</v>
      </c>
      <c r="C65" s="119"/>
      <c r="D65" s="119"/>
      <c r="E65" s="120"/>
      <c r="F65" s="61" t="b">
        <v>1</v>
      </c>
      <c r="G65" s="61"/>
    </row>
    <row r="66" spans="1:7" s="21" customFormat="1" ht="45" customHeight="1" x14ac:dyDescent="0.55000000000000004">
      <c r="A66" s="20" t="s">
        <v>265</v>
      </c>
      <c r="B66" s="118" t="s">
        <v>266</v>
      </c>
      <c r="C66" s="119"/>
      <c r="D66" s="119"/>
      <c r="E66" s="120"/>
      <c r="F66" s="61" t="b">
        <v>1</v>
      </c>
      <c r="G66" s="61"/>
    </row>
    <row r="67" spans="1:7" s="21" customFormat="1" ht="45" customHeight="1" x14ac:dyDescent="0.55000000000000004">
      <c r="A67" s="20" t="s">
        <v>267</v>
      </c>
      <c r="B67" s="118" t="s">
        <v>268</v>
      </c>
      <c r="C67" s="119"/>
      <c r="D67" s="119"/>
      <c r="E67" s="120"/>
      <c r="F67" s="61" t="b">
        <v>1</v>
      </c>
      <c r="G67" s="61"/>
    </row>
    <row r="68" spans="1:7" s="21" customFormat="1" ht="45" customHeight="1" x14ac:dyDescent="0.55000000000000004">
      <c r="A68" s="20" t="s">
        <v>269</v>
      </c>
      <c r="B68" s="118" t="s">
        <v>270</v>
      </c>
      <c r="C68" s="119"/>
      <c r="D68" s="119"/>
      <c r="E68" s="120"/>
      <c r="F68" s="61" t="b">
        <v>1</v>
      </c>
      <c r="G68" s="61"/>
    </row>
    <row r="69" spans="1:7" s="21" customFormat="1" ht="45" customHeight="1" x14ac:dyDescent="0.55000000000000004">
      <c r="A69" s="20" t="s">
        <v>271</v>
      </c>
      <c r="B69" s="118" t="s">
        <v>272</v>
      </c>
      <c r="C69" s="119"/>
      <c r="D69" s="119"/>
      <c r="E69" s="120"/>
      <c r="F69" s="61" t="b">
        <v>1</v>
      </c>
      <c r="G69" s="61"/>
    </row>
    <row r="70" spans="1:7" s="21" customFormat="1" ht="45" customHeight="1" x14ac:dyDescent="0.55000000000000004">
      <c r="A70" s="20" t="s">
        <v>273</v>
      </c>
      <c r="B70" s="118" t="s">
        <v>274</v>
      </c>
      <c r="C70" s="119"/>
      <c r="D70" s="119"/>
      <c r="E70" s="120"/>
      <c r="F70" s="61" t="b">
        <v>1</v>
      </c>
      <c r="G70" s="61"/>
    </row>
    <row r="71" spans="1:7" s="21" customFormat="1" ht="45" customHeight="1" x14ac:dyDescent="0.55000000000000004">
      <c r="A71" s="20" t="s">
        <v>275</v>
      </c>
      <c r="B71" s="118" t="s">
        <v>276</v>
      </c>
      <c r="C71" s="119"/>
      <c r="D71" s="119"/>
      <c r="E71" s="120"/>
      <c r="F71" s="61" t="b">
        <v>1</v>
      </c>
      <c r="G71" s="61"/>
    </row>
    <row r="72" spans="1:7" s="21" customFormat="1" ht="45" customHeight="1" x14ac:dyDescent="0.55000000000000004">
      <c r="A72" s="20" t="s">
        <v>277</v>
      </c>
      <c r="B72" s="118" t="s">
        <v>278</v>
      </c>
      <c r="C72" s="119"/>
      <c r="D72" s="119"/>
      <c r="E72" s="120"/>
      <c r="F72" s="61" t="b">
        <v>1</v>
      </c>
      <c r="G72" s="61"/>
    </row>
    <row r="73" spans="1:7" s="21" customFormat="1" ht="45" customHeight="1" x14ac:dyDescent="0.55000000000000004">
      <c r="A73" s="20" t="s">
        <v>279</v>
      </c>
      <c r="B73" s="118" t="s">
        <v>280</v>
      </c>
      <c r="C73" s="119"/>
      <c r="D73" s="119"/>
      <c r="E73" s="120"/>
      <c r="F73" s="61" t="b">
        <v>1</v>
      </c>
      <c r="G73" s="61"/>
    </row>
    <row r="74" spans="1:7" s="21" customFormat="1" ht="45" customHeight="1" x14ac:dyDescent="0.55000000000000004">
      <c r="A74" s="20" t="s">
        <v>281</v>
      </c>
      <c r="B74" s="118" t="s">
        <v>282</v>
      </c>
      <c r="C74" s="119"/>
      <c r="D74" s="119"/>
      <c r="E74" s="120"/>
      <c r="F74" s="61" t="b">
        <v>1</v>
      </c>
      <c r="G74" s="61"/>
    </row>
    <row r="75" spans="1:7" s="21" customFormat="1" ht="45" customHeight="1" x14ac:dyDescent="0.55000000000000004">
      <c r="A75" s="20" t="s">
        <v>283</v>
      </c>
      <c r="B75" s="118" t="s">
        <v>284</v>
      </c>
      <c r="C75" s="119"/>
      <c r="D75" s="119"/>
      <c r="E75" s="120"/>
      <c r="F75" s="61"/>
      <c r="G75" s="61" t="b">
        <v>1</v>
      </c>
    </row>
    <row r="76" spans="1:7" s="21" customFormat="1" ht="45" customHeight="1" x14ac:dyDescent="0.55000000000000004">
      <c r="A76" s="20" t="s">
        <v>180</v>
      </c>
      <c r="B76" s="118" t="s">
        <v>285</v>
      </c>
      <c r="C76" s="119"/>
      <c r="D76" s="119"/>
      <c r="E76" s="120"/>
      <c r="F76" s="61"/>
      <c r="G76" s="61" t="b">
        <v>1</v>
      </c>
    </row>
    <row r="77" spans="1:7" s="21" customFormat="1" ht="45" customHeight="1" x14ac:dyDescent="0.55000000000000004">
      <c r="A77" s="20" t="s">
        <v>286</v>
      </c>
      <c r="B77" s="118" t="s">
        <v>287</v>
      </c>
      <c r="C77" s="119"/>
      <c r="D77" s="119"/>
      <c r="E77" s="120"/>
      <c r="F77" s="61"/>
      <c r="G77" s="61" t="b">
        <v>1</v>
      </c>
    </row>
    <row r="78" spans="1:7" s="21" customFormat="1" ht="58.5" customHeight="1" x14ac:dyDescent="0.55000000000000004">
      <c r="A78" s="20" t="s">
        <v>288</v>
      </c>
      <c r="B78" s="118" t="s">
        <v>289</v>
      </c>
      <c r="C78" s="119"/>
      <c r="D78" s="119"/>
      <c r="E78" s="120"/>
      <c r="F78" s="61" t="b">
        <v>1</v>
      </c>
      <c r="G78" s="61"/>
    </row>
    <row r="79" spans="1:7" s="21" customFormat="1" ht="58.5" customHeight="1" x14ac:dyDescent="0.55000000000000004">
      <c r="A79" s="20" t="s">
        <v>290</v>
      </c>
      <c r="B79" s="118" t="s">
        <v>291</v>
      </c>
      <c r="C79" s="119"/>
      <c r="D79" s="119"/>
      <c r="E79" s="120"/>
      <c r="F79" s="61" t="b">
        <v>1</v>
      </c>
      <c r="G79" s="61"/>
    </row>
    <row r="80" spans="1:7" s="21" customFormat="1" ht="58.5" customHeight="1" x14ac:dyDescent="0.55000000000000004">
      <c r="A80" s="20" t="s">
        <v>292</v>
      </c>
      <c r="B80" s="118" t="s">
        <v>293</v>
      </c>
      <c r="C80" s="119"/>
      <c r="D80" s="119"/>
      <c r="E80" s="120"/>
      <c r="F80" s="61" t="b">
        <v>1</v>
      </c>
      <c r="G80" s="61"/>
    </row>
    <row r="81" spans="1:7" s="21" customFormat="1" ht="45" customHeight="1" x14ac:dyDescent="0.55000000000000004">
      <c r="A81" s="20" t="s">
        <v>294</v>
      </c>
      <c r="B81" s="118" t="s">
        <v>295</v>
      </c>
      <c r="C81" s="119"/>
      <c r="D81" s="119"/>
      <c r="E81" s="120"/>
      <c r="F81" s="61" t="b">
        <v>1</v>
      </c>
      <c r="G81" s="61"/>
    </row>
    <row r="82" spans="1:7" s="21" customFormat="1" ht="45" customHeight="1" x14ac:dyDescent="0.55000000000000004">
      <c r="A82" s="20" t="s">
        <v>296</v>
      </c>
      <c r="B82" s="118" t="s">
        <v>297</v>
      </c>
      <c r="C82" s="119"/>
      <c r="D82" s="119"/>
      <c r="E82" s="120"/>
      <c r="F82" s="61" t="b">
        <v>1</v>
      </c>
      <c r="G82" s="61"/>
    </row>
    <row r="83" spans="1:7" s="21" customFormat="1" ht="45" customHeight="1" x14ac:dyDescent="0.55000000000000004">
      <c r="A83" s="20" t="s">
        <v>298</v>
      </c>
      <c r="B83" s="118" t="s">
        <v>299</v>
      </c>
      <c r="C83" s="119"/>
      <c r="D83" s="119"/>
      <c r="E83" s="120"/>
      <c r="F83" s="61" t="b">
        <v>1</v>
      </c>
      <c r="G83" s="61"/>
    </row>
    <row r="84" spans="1:7" s="21" customFormat="1" ht="45" customHeight="1" x14ac:dyDescent="0.55000000000000004">
      <c r="A84" s="20" t="s">
        <v>300</v>
      </c>
      <c r="B84" s="118" t="s">
        <v>301</v>
      </c>
      <c r="C84" s="119"/>
      <c r="D84" s="119"/>
      <c r="E84" s="120"/>
      <c r="F84" s="61" t="b">
        <v>1</v>
      </c>
      <c r="G84" s="61"/>
    </row>
    <row r="85" spans="1:7" s="21" customFormat="1" ht="45" customHeight="1" x14ac:dyDescent="0.55000000000000004">
      <c r="A85" s="20" t="s">
        <v>302</v>
      </c>
      <c r="B85" s="118" t="s">
        <v>303</v>
      </c>
      <c r="C85" s="119"/>
      <c r="D85" s="119"/>
      <c r="E85" s="120"/>
      <c r="F85" s="61" t="b">
        <v>1</v>
      </c>
      <c r="G85" s="61"/>
    </row>
    <row r="86" spans="1:7" s="21" customFormat="1" ht="45" customHeight="1" x14ac:dyDescent="0.55000000000000004">
      <c r="A86" s="20" t="s">
        <v>304</v>
      </c>
      <c r="B86" s="118" t="s">
        <v>305</v>
      </c>
      <c r="C86" s="119"/>
      <c r="D86" s="119"/>
      <c r="E86" s="120"/>
      <c r="F86" s="61" t="b">
        <v>1</v>
      </c>
      <c r="G86" s="61"/>
    </row>
    <row r="87" spans="1:7" s="21" customFormat="1" ht="45" customHeight="1" x14ac:dyDescent="0.55000000000000004">
      <c r="A87" s="20" t="s">
        <v>306</v>
      </c>
      <c r="B87" s="118" t="s">
        <v>307</v>
      </c>
      <c r="C87" s="119"/>
      <c r="D87" s="119"/>
      <c r="E87" s="120"/>
      <c r="F87" s="61" t="b">
        <v>1</v>
      </c>
      <c r="G87" s="61"/>
    </row>
    <row r="88" spans="1:7" s="21" customFormat="1" ht="45" customHeight="1" x14ac:dyDescent="0.55000000000000004">
      <c r="A88" s="20" t="s">
        <v>308</v>
      </c>
      <c r="B88" s="118" t="s">
        <v>309</v>
      </c>
      <c r="C88" s="119"/>
      <c r="D88" s="119"/>
      <c r="E88" s="120"/>
      <c r="F88" s="61" t="b">
        <v>1</v>
      </c>
      <c r="G88" s="61"/>
    </row>
    <row r="89" spans="1:7" s="21" customFormat="1" ht="45" customHeight="1" x14ac:dyDescent="0.55000000000000004">
      <c r="A89" s="20" t="s">
        <v>160</v>
      </c>
      <c r="B89" s="118" t="s">
        <v>310</v>
      </c>
      <c r="C89" s="119"/>
      <c r="D89" s="119"/>
      <c r="E89" s="120"/>
      <c r="F89" s="61" t="b">
        <v>1</v>
      </c>
      <c r="G89" s="61"/>
    </row>
    <row r="90" spans="1:7" s="21" customFormat="1" ht="45" customHeight="1" x14ac:dyDescent="0.55000000000000004">
      <c r="A90" s="20" t="s">
        <v>311</v>
      </c>
      <c r="B90" s="118" t="s">
        <v>312</v>
      </c>
      <c r="C90" s="119"/>
      <c r="D90" s="119"/>
      <c r="E90" s="120"/>
      <c r="F90" s="61" t="b">
        <v>1</v>
      </c>
      <c r="G90" s="61"/>
    </row>
    <row r="91" spans="1:7" s="21" customFormat="1" ht="45" customHeight="1" x14ac:dyDescent="0.55000000000000004">
      <c r="A91" s="20" t="s">
        <v>313</v>
      </c>
      <c r="B91" s="118" t="s">
        <v>314</v>
      </c>
      <c r="C91" s="119"/>
      <c r="D91" s="119"/>
      <c r="E91" s="120"/>
      <c r="F91" s="61"/>
      <c r="G91" s="61" t="b">
        <v>1</v>
      </c>
    </row>
    <row r="92" spans="1:7" s="21" customFormat="1" ht="45" customHeight="1" x14ac:dyDescent="0.55000000000000004">
      <c r="A92" s="20" t="s">
        <v>315</v>
      </c>
      <c r="B92" s="118" t="s">
        <v>316</v>
      </c>
      <c r="C92" s="119"/>
      <c r="D92" s="119"/>
      <c r="E92" s="120"/>
      <c r="F92" s="61"/>
      <c r="G92" s="61" t="b">
        <v>1</v>
      </c>
    </row>
    <row r="93" spans="1:7" s="21" customFormat="1" ht="45" customHeight="1" x14ac:dyDescent="0.55000000000000004">
      <c r="A93" s="20" t="s">
        <v>317</v>
      </c>
      <c r="B93" s="118" t="s">
        <v>318</v>
      </c>
      <c r="C93" s="119"/>
      <c r="D93" s="119"/>
      <c r="E93" s="120"/>
      <c r="F93" s="61"/>
      <c r="G93" s="61" t="b">
        <v>1</v>
      </c>
    </row>
    <row r="94" spans="1:7" s="21" customFormat="1" ht="45" customHeight="1" x14ac:dyDescent="0.55000000000000004">
      <c r="A94" s="20" t="s">
        <v>170</v>
      </c>
      <c r="B94" s="118" t="s">
        <v>319</v>
      </c>
      <c r="C94" s="119"/>
      <c r="D94" s="119"/>
      <c r="E94" s="120"/>
      <c r="F94" s="61"/>
      <c r="G94" s="61" t="b">
        <v>1</v>
      </c>
    </row>
    <row r="95" spans="1:7" s="21" customFormat="1" ht="45" customHeight="1" x14ac:dyDescent="0.55000000000000004">
      <c r="A95" s="20" t="s">
        <v>320</v>
      </c>
      <c r="B95" s="118" t="s">
        <v>321</v>
      </c>
      <c r="C95" s="119"/>
      <c r="D95" s="119"/>
      <c r="E95" s="120"/>
      <c r="F95" s="61"/>
      <c r="G95" s="61" t="b">
        <v>1</v>
      </c>
    </row>
    <row r="96" spans="1:7" s="21" customFormat="1" ht="45" customHeight="1" x14ac:dyDescent="0.55000000000000004">
      <c r="A96" s="20" t="s">
        <v>322</v>
      </c>
      <c r="B96" s="118" t="s">
        <v>323</v>
      </c>
      <c r="C96" s="119"/>
      <c r="D96" s="119"/>
      <c r="E96" s="120"/>
      <c r="F96" s="61" t="b">
        <v>1</v>
      </c>
      <c r="G96" s="61"/>
    </row>
    <row r="97" spans="1:7" s="21" customFormat="1" ht="45" customHeight="1" x14ac:dyDescent="0.55000000000000004">
      <c r="A97" s="20" t="s">
        <v>324</v>
      </c>
      <c r="B97" s="118" t="s">
        <v>325</v>
      </c>
      <c r="C97" s="119"/>
      <c r="D97" s="119"/>
      <c r="E97" s="120"/>
      <c r="F97" s="61" t="b">
        <v>1</v>
      </c>
      <c r="G97" s="61"/>
    </row>
    <row r="98" spans="1:7" s="21" customFormat="1" ht="45" customHeight="1" x14ac:dyDescent="0.55000000000000004">
      <c r="A98" s="20" t="s">
        <v>172</v>
      </c>
      <c r="B98" s="118" t="s">
        <v>326</v>
      </c>
      <c r="C98" s="119"/>
      <c r="D98" s="119"/>
      <c r="E98" s="120"/>
      <c r="F98" s="61" t="b">
        <v>1</v>
      </c>
      <c r="G98" s="61"/>
    </row>
    <row r="99" spans="1:7" s="21" customFormat="1" ht="45" customHeight="1" x14ac:dyDescent="0.55000000000000004">
      <c r="A99" s="20" t="s">
        <v>327</v>
      </c>
      <c r="B99" s="118" t="s">
        <v>328</v>
      </c>
      <c r="C99" s="119"/>
      <c r="D99" s="119"/>
      <c r="E99" s="120"/>
      <c r="F99" s="61" t="b">
        <v>1</v>
      </c>
      <c r="G99" s="61"/>
    </row>
    <row r="100" spans="1:7" s="21" customFormat="1" ht="45" customHeight="1" x14ac:dyDescent="0.55000000000000004">
      <c r="A100" s="20" t="s">
        <v>329</v>
      </c>
      <c r="B100" s="118" t="s">
        <v>330</v>
      </c>
      <c r="C100" s="119"/>
      <c r="D100" s="119"/>
      <c r="E100" s="120"/>
      <c r="F100" s="61" t="b">
        <v>1</v>
      </c>
      <c r="G100" s="61"/>
    </row>
  </sheetData>
  <sheetProtection sheet="1" objects="1" scenarios="1"/>
  <autoFilter ref="A38:G100" xr:uid="{84BDC9A8-0FF8-4F81-8A6E-2400D3D2A467}">
    <filterColumn colId="0" showButton="0"/>
    <filterColumn colId="1" showButton="0"/>
    <filterColumn colId="2" showButton="0"/>
    <filterColumn colId="3" showButton="0"/>
    <filterColumn colId="4" showButton="0"/>
    <filterColumn colId="5" showButton="0"/>
  </autoFilter>
  <mergeCells count="71">
    <mergeCell ref="A28:C28"/>
    <mergeCell ref="B29:C29"/>
    <mergeCell ref="B31:C31"/>
    <mergeCell ref="B43:E43"/>
    <mergeCell ref="B44:E44"/>
    <mergeCell ref="B34:C34"/>
    <mergeCell ref="B30:C30"/>
    <mergeCell ref="B49:E49"/>
    <mergeCell ref="B50:E50"/>
    <mergeCell ref="A38:G38"/>
    <mergeCell ref="B32:C32"/>
    <mergeCell ref="B33:C33"/>
    <mergeCell ref="B35:C35"/>
    <mergeCell ref="B48:E48"/>
    <mergeCell ref="B45:E45"/>
    <mergeCell ref="B46:E46"/>
    <mergeCell ref="B47:E47"/>
    <mergeCell ref="B40:E40"/>
    <mergeCell ref="B41:E41"/>
    <mergeCell ref="B42:E42"/>
    <mergeCell ref="B53:E53"/>
    <mergeCell ref="B54:E54"/>
    <mergeCell ref="B55:E55"/>
    <mergeCell ref="B51:E51"/>
    <mergeCell ref="B52:E52"/>
    <mergeCell ref="B56:E56"/>
    <mergeCell ref="B57:E57"/>
    <mergeCell ref="B58:E58"/>
    <mergeCell ref="B59:E59"/>
    <mergeCell ref="B60:E60"/>
    <mergeCell ref="B61:E61"/>
    <mergeCell ref="B62:E62"/>
    <mergeCell ref="B63:E63"/>
    <mergeCell ref="B64:E64"/>
    <mergeCell ref="B65:E65"/>
    <mergeCell ref="B66:E66"/>
    <mergeCell ref="B67:E67"/>
    <mergeCell ref="B68:E68"/>
    <mergeCell ref="B69:E69"/>
    <mergeCell ref="B70:E70"/>
    <mergeCell ref="B71:E71"/>
    <mergeCell ref="B72:E72"/>
    <mergeCell ref="B73:E73"/>
    <mergeCell ref="B74:E74"/>
    <mergeCell ref="B75:E75"/>
    <mergeCell ref="B78:E78"/>
    <mergeCell ref="B76:E76"/>
    <mergeCell ref="B77:E77"/>
    <mergeCell ref="B86:E86"/>
    <mergeCell ref="B87:E87"/>
    <mergeCell ref="B79:E79"/>
    <mergeCell ref="B80:E80"/>
    <mergeCell ref="B81:E81"/>
    <mergeCell ref="B82:E82"/>
    <mergeCell ref="B83:E83"/>
    <mergeCell ref="B98:E98"/>
    <mergeCell ref="B99:E99"/>
    <mergeCell ref="B100:E100"/>
    <mergeCell ref="B39:E39"/>
    <mergeCell ref="B93:E93"/>
    <mergeCell ref="B94:E94"/>
    <mergeCell ref="B95:E95"/>
    <mergeCell ref="B96:E96"/>
    <mergeCell ref="B97:E97"/>
    <mergeCell ref="B91:E91"/>
    <mergeCell ref="B92:E92"/>
    <mergeCell ref="B88:E88"/>
    <mergeCell ref="B89:E89"/>
    <mergeCell ref="B90:E90"/>
    <mergeCell ref="B84:E84"/>
    <mergeCell ref="B85:E85"/>
  </mergeCells>
  <pageMargins left="0.7" right="0.7" top="0.75" bottom="0.75" header="0.3" footer="0.3"/>
  <pageSetup scale="29" fitToHeight="0" orientation="portrait" r:id="rId1"/>
  <headerFooter>
    <oddHeader>&amp;R&amp;D</oddHeader>
    <oddFooter>&amp;L&amp;F&amp;C&amp;A&amp;R&amp;P of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U533"/>
  <sheetViews>
    <sheetView zoomScale="85" zoomScaleNormal="85" workbookViewId="0"/>
  </sheetViews>
  <sheetFormatPr defaultRowHeight="14.4" x14ac:dyDescent="0.55000000000000004"/>
  <cols>
    <col min="1" max="1" width="18.26171875" style="4" customWidth="1"/>
    <col min="2" max="2" width="11.41796875" customWidth="1"/>
    <col min="3" max="3" width="11" bestFit="1" customWidth="1"/>
    <col min="6" max="6" width="9.15625" style="4"/>
    <col min="8" max="8" width="9.83984375" bestFit="1" customWidth="1"/>
    <col min="9" max="9" width="9.83984375" style="4" customWidth="1"/>
    <col min="10" max="10" width="14.41796875" style="4" customWidth="1"/>
    <col min="11" max="12" width="13" style="4" customWidth="1"/>
    <col min="14" max="14" width="12.68359375" customWidth="1"/>
    <col min="15" max="15" width="57.578125" bestFit="1" customWidth="1"/>
    <col min="17" max="17" width="88.83984375" bestFit="1" customWidth="1"/>
    <col min="20" max="20" width="14" customWidth="1"/>
  </cols>
  <sheetData>
    <row r="1" spans="1:21" ht="43.9" customHeight="1" x14ac:dyDescent="0.55000000000000004">
      <c r="A1" s="7" t="s">
        <v>331</v>
      </c>
      <c r="B1" s="7" t="s">
        <v>332</v>
      </c>
      <c r="C1" s="7" t="s">
        <v>333</v>
      </c>
      <c r="D1" s="7" t="s">
        <v>334</v>
      </c>
      <c r="E1" s="7" t="s">
        <v>335</v>
      </c>
      <c r="F1" s="7" t="s">
        <v>336</v>
      </c>
      <c r="G1" s="7" t="s">
        <v>113</v>
      </c>
      <c r="H1" s="7" t="s">
        <v>114</v>
      </c>
      <c r="I1" s="7" t="s">
        <v>337</v>
      </c>
      <c r="J1" s="7" t="s">
        <v>338</v>
      </c>
      <c r="K1" s="7" t="s">
        <v>339</v>
      </c>
      <c r="L1" s="7" t="s">
        <v>340</v>
      </c>
      <c r="M1" s="4"/>
      <c r="N1" s="9" t="s">
        <v>96</v>
      </c>
      <c r="O1" s="9"/>
      <c r="P1" s="4"/>
      <c r="Q1" s="22" t="s">
        <v>341</v>
      </c>
      <c r="R1" s="22" t="s">
        <v>342</v>
      </c>
      <c r="S1" s="22" t="s">
        <v>343</v>
      </c>
      <c r="T1" s="22" t="s">
        <v>344</v>
      </c>
      <c r="U1" s="4"/>
    </row>
    <row r="2" spans="1:21" x14ac:dyDescent="0.55000000000000004">
      <c r="A2" s="1" t="s">
        <v>345</v>
      </c>
      <c r="B2" s="1">
        <v>10000</v>
      </c>
      <c r="C2" s="1">
        <v>1000000000</v>
      </c>
      <c r="D2" s="10">
        <v>16072</v>
      </c>
      <c r="E2" s="1">
        <v>1944</v>
      </c>
      <c r="F2" s="1">
        <v>1</v>
      </c>
      <c r="G2" s="1">
        <v>30</v>
      </c>
      <c r="H2" s="1">
        <v>-85</v>
      </c>
      <c r="I2" s="12">
        <v>1000000</v>
      </c>
      <c r="J2" s="12">
        <v>100000000</v>
      </c>
      <c r="K2" s="12">
        <v>10000000000</v>
      </c>
      <c r="L2" s="12">
        <v>0</v>
      </c>
      <c r="M2" s="4"/>
      <c r="N2" s="7" t="s">
        <v>203</v>
      </c>
      <c r="O2" s="3" t="s">
        <v>204</v>
      </c>
      <c r="P2" s="4"/>
      <c r="Q2" s="15" t="s">
        <v>346</v>
      </c>
      <c r="R2" s="15" t="s">
        <v>347</v>
      </c>
      <c r="S2" s="15" t="e">
        <v>#N/A</v>
      </c>
      <c r="T2" s="16" t="str">
        <f>_xlfn.IFNA(IF(Table1[[#This Row],[Credit Duration]] = 1, "", IFERROR(DATE(2020-S2,7,1), "")), "")</f>
        <v/>
      </c>
      <c r="U2" s="4"/>
    </row>
    <row r="3" spans="1:21" x14ac:dyDescent="0.55000000000000004">
      <c r="A3" s="1" t="s">
        <v>348</v>
      </c>
      <c r="B3" s="1">
        <v>99999</v>
      </c>
      <c r="C3" s="1">
        <v>9999999999</v>
      </c>
      <c r="D3" s="10">
        <v>45658</v>
      </c>
      <c r="E3" s="1">
        <v>2025</v>
      </c>
      <c r="F3" s="1">
        <v>12</v>
      </c>
      <c r="G3" s="1">
        <v>50</v>
      </c>
      <c r="H3" s="1">
        <v>-70</v>
      </c>
      <c r="I3" s="12">
        <v>99999999</v>
      </c>
      <c r="J3" s="12">
        <v>9999999999</v>
      </c>
      <c r="K3" s="12">
        <v>999999999999</v>
      </c>
      <c r="L3" s="12">
        <v>99</v>
      </c>
      <c r="M3" s="4"/>
      <c r="N3" s="8" t="s">
        <v>158</v>
      </c>
      <c r="O3" s="13" t="s">
        <v>349</v>
      </c>
      <c r="P3" s="4"/>
      <c r="Q3" s="15" t="s">
        <v>346</v>
      </c>
      <c r="R3" s="15" t="s">
        <v>350</v>
      </c>
      <c r="S3" s="15" t="e">
        <v>#N/A</v>
      </c>
      <c r="T3" s="16" t="str">
        <f>_xlfn.IFNA(IF(Table1[[#This Row],[Credit Duration]] = 1, "", IFERROR(DATE(2020-S3,7,1), "")), "")</f>
        <v/>
      </c>
      <c r="U3" s="4"/>
    </row>
    <row r="4" spans="1:21" x14ac:dyDescent="0.55000000000000004">
      <c r="B4" s="4"/>
      <c r="C4" s="4"/>
      <c r="D4" s="4"/>
      <c r="E4" s="4"/>
      <c r="G4" s="4"/>
      <c r="H4" s="4"/>
      <c r="M4" s="4"/>
      <c r="N4" s="8" t="s">
        <v>182</v>
      </c>
      <c r="O4" s="13" t="s">
        <v>351</v>
      </c>
      <c r="P4" s="4"/>
      <c r="Q4" s="15" t="s">
        <v>217</v>
      </c>
      <c r="R4" s="15" t="s">
        <v>347</v>
      </c>
      <c r="S4" s="15">
        <v>1</v>
      </c>
      <c r="T4" s="16" t="str">
        <f>_xlfn.IFNA(IF(Table1[[#This Row],[Credit Duration]] = 1, "", IFERROR(DATE(2020-S4,7,1), "")), "")</f>
        <v/>
      </c>
      <c r="U4" s="4"/>
    </row>
    <row r="5" spans="1:21" x14ac:dyDescent="0.55000000000000004">
      <c r="B5" s="4"/>
      <c r="C5" s="4"/>
      <c r="D5" s="4"/>
      <c r="E5" s="4"/>
      <c r="G5" s="4"/>
      <c r="H5" s="4"/>
      <c r="M5" s="4"/>
      <c r="N5" s="8" t="s">
        <v>352</v>
      </c>
      <c r="O5" s="13" t="s">
        <v>353</v>
      </c>
      <c r="P5" s="4"/>
      <c r="Q5" s="15" t="s">
        <v>217</v>
      </c>
      <c r="R5" s="15" t="s">
        <v>350</v>
      </c>
      <c r="S5" s="15">
        <v>1</v>
      </c>
      <c r="T5" s="16" t="str">
        <f>_xlfn.IFNA(IF(Table1[[#This Row],[Credit Duration]] = 1, "", IFERROR(DATE(2020-S5,7,1), "")), "")</f>
        <v/>
      </c>
      <c r="U5" s="4"/>
    </row>
    <row r="6" spans="1:21" x14ac:dyDescent="0.55000000000000004">
      <c r="B6" s="4"/>
      <c r="C6" s="4"/>
      <c r="D6" s="4"/>
      <c r="E6" s="4"/>
      <c r="G6" s="4"/>
      <c r="H6" s="4"/>
      <c r="M6" s="4"/>
      <c r="N6" s="8" t="s">
        <v>212</v>
      </c>
      <c r="O6" s="13" t="s">
        <v>354</v>
      </c>
      <c r="P6" s="4"/>
      <c r="Q6" s="15" t="s">
        <v>219</v>
      </c>
      <c r="R6" s="15" t="s">
        <v>347</v>
      </c>
      <c r="S6" s="15">
        <v>1</v>
      </c>
      <c r="T6" s="16" t="str">
        <f>_xlfn.IFNA(IF(Table1[[#This Row],[Credit Duration]] = 1, "", IFERROR(DATE(2020-S6,7,1), "")), "")</f>
        <v/>
      </c>
      <c r="U6" s="4"/>
    </row>
    <row r="7" spans="1:21" x14ac:dyDescent="0.55000000000000004">
      <c r="A7" s="121" t="s">
        <v>355</v>
      </c>
      <c r="B7" s="123"/>
      <c r="C7" s="4"/>
      <c r="D7" s="4"/>
      <c r="E7" s="4"/>
      <c r="G7" s="4"/>
      <c r="H7" s="4"/>
      <c r="M7" s="4"/>
      <c r="N7" s="8" t="s">
        <v>205</v>
      </c>
      <c r="O7" s="13" t="s">
        <v>356</v>
      </c>
      <c r="P7" s="4"/>
      <c r="Q7" s="15" t="s">
        <v>219</v>
      </c>
      <c r="R7" s="15" t="s">
        <v>357</v>
      </c>
      <c r="S7" s="15">
        <v>1</v>
      </c>
      <c r="T7" s="16" t="str">
        <f>_xlfn.IFNA(IF(Table1[[#This Row],[Credit Duration]] = 1, "", IFERROR(DATE(2020-S7,7,1), "")), "")</f>
        <v/>
      </c>
      <c r="U7" s="4"/>
    </row>
    <row r="8" spans="1:21" x14ac:dyDescent="0.55000000000000004">
      <c r="A8" s="41" t="s">
        <v>358</v>
      </c>
      <c r="B8" s="1">
        <v>2020</v>
      </c>
      <c r="C8" s="4"/>
      <c r="D8" s="4"/>
      <c r="E8" s="4"/>
      <c r="G8" s="4"/>
      <c r="H8" s="4"/>
      <c r="M8" s="4"/>
      <c r="N8" s="4"/>
      <c r="O8" s="4"/>
      <c r="P8" s="4"/>
      <c r="Q8" s="15" t="s">
        <v>219</v>
      </c>
      <c r="R8" s="15" t="s">
        <v>350</v>
      </c>
      <c r="S8" s="15">
        <v>1</v>
      </c>
      <c r="T8" s="16" t="str">
        <f>_xlfn.IFNA(IF(Table1[[#This Row],[Credit Duration]] = 1, "", IFERROR(DATE(2020-S8,7,1), "")), "")</f>
        <v/>
      </c>
      <c r="U8" s="4"/>
    </row>
    <row r="9" spans="1:21" x14ac:dyDescent="0.55000000000000004">
      <c r="A9" s="41" t="s">
        <v>359</v>
      </c>
      <c r="B9" s="10">
        <f>DATE(B8, 6, 30)</f>
        <v>44012</v>
      </c>
      <c r="C9" s="4"/>
      <c r="D9" s="4"/>
      <c r="E9" s="4"/>
      <c r="G9" s="4"/>
      <c r="H9" s="4"/>
      <c r="M9" s="4"/>
      <c r="N9" s="4"/>
      <c r="O9" s="4"/>
      <c r="P9" s="4"/>
      <c r="Q9" s="15" t="s">
        <v>221</v>
      </c>
      <c r="R9" s="15" t="s">
        <v>347</v>
      </c>
      <c r="S9" s="15">
        <v>1</v>
      </c>
      <c r="T9" s="16" t="str">
        <f>_xlfn.IFNA(IF(Table1[[#This Row],[Credit Duration]] = 1, "", IFERROR(DATE(2020-S9,7,1), "")), "")</f>
        <v/>
      </c>
      <c r="U9" s="4"/>
    </row>
    <row r="10" spans="1:21" x14ac:dyDescent="0.55000000000000004">
      <c r="A10" s="41" t="s">
        <v>360</v>
      </c>
      <c r="B10" s="10">
        <f>DATE(B8-4, 7, 1)</f>
        <v>42552</v>
      </c>
      <c r="C10" s="4"/>
      <c r="D10" s="4"/>
      <c r="E10" s="4"/>
      <c r="G10" s="4"/>
      <c r="H10" s="4"/>
      <c r="M10" s="4"/>
      <c r="N10" s="4"/>
      <c r="O10" s="4"/>
      <c r="P10" s="4"/>
      <c r="Q10" s="15" t="s">
        <v>221</v>
      </c>
      <c r="R10" s="15" t="s">
        <v>357</v>
      </c>
      <c r="S10" s="15">
        <v>1</v>
      </c>
      <c r="T10" s="16" t="str">
        <f>_xlfn.IFNA(IF(Table1[[#This Row],[Credit Duration]] = 1, "", IFERROR(DATE(2020-S10,7,1), "")), "")</f>
        <v/>
      </c>
      <c r="U10" s="4"/>
    </row>
    <row r="11" spans="1:21" x14ac:dyDescent="0.55000000000000004">
      <c r="A11" s="41" t="s">
        <v>361</v>
      </c>
      <c r="B11" s="10">
        <f>DATE(B8-1, 7, 1)</f>
        <v>43647</v>
      </c>
      <c r="C11" s="4"/>
      <c r="D11" s="4"/>
      <c r="E11" s="4"/>
      <c r="G11" s="4"/>
      <c r="H11" s="4"/>
      <c r="M11" s="4"/>
      <c r="N11" s="4"/>
      <c r="O11" s="4"/>
      <c r="P11" s="4"/>
      <c r="Q11" s="15" t="s">
        <v>221</v>
      </c>
      <c r="R11" s="15" t="s">
        <v>350</v>
      </c>
      <c r="S11" s="15">
        <v>1</v>
      </c>
      <c r="T11" s="16" t="str">
        <f>_xlfn.IFNA(IF(Table1[[#This Row],[Credit Duration]] = 1, "", IFERROR(DATE(2020-S11,7,1), "")), "")</f>
        <v/>
      </c>
      <c r="U11" s="4"/>
    </row>
    <row r="12" spans="1:21" x14ac:dyDescent="0.55000000000000004">
      <c r="A12" s="41" t="s">
        <v>362</v>
      </c>
      <c r="B12" s="10">
        <f>DATE(B8, 7, 1)</f>
        <v>44013</v>
      </c>
      <c r="C12" s="4"/>
      <c r="D12" s="4"/>
      <c r="E12" s="4"/>
      <c r="G12" s="4"/>
      <c r="H12" s="4"/>
      <c r="M12" s="4"/>
      <c r="N12" s="4"/>
      <c r="O12" s="4"/>
      <c r="P12" s="4"/>
      <c r="Q12" s="15" t="s">
        <v>223</v>
      </c>
      <c r="R12" s="15" t="s">
        <v>347</v>
      </c>
      <c r="S12" s="15">
        <v>1</v>
      </c>
      <c r="T12" s="16" t="str">
        <f>_xlfn.IFNA(IF(Table1[[#This Row],[Credit Duration]] = 1, "", IFERROR(DATE(2020-S12,7,1), "")), "")</f>
        <v/>
      </c>
      <c r="U12" s="4"/>
    </row>
    <row r="13" spans="1:21" x14ac:dyDescent="0.55000000000000004">
      <c r="A13" s="41" t="s">
        <v>363</v>
      </c>
      <c r="B13" s="10">
        <f>DATE(B8+1, 6, 30)</f>
        <v>44377</v>
      </c>
      <c r="C13" s="4"/>
      <c r="D13" s="4"/>
      <c r="E13" s="4"/>
      <c r="G13" s="4"/>
      <c r="H13" s="4"/>
      <c r="M13" s="4"/>
      <c r="N13" s="4"/>
      <c r="O13" s="4"/>
      <c r="P13" s="4"/>
      <c r="Q13" s="15" t="s">
        <v>223</v>
      </c>
      <c r="R13" s="15" t="s">
        <v>357</v>
      </c>
      <c r="S13" s="15">
        <v>1</v>
      </c>
      <c r="T13" s="16" t="str">
        <f>_xlfn.IFNA(IF(Table1[[#This Row],[Credit Duration]] = 1, "", IFERROR(DATE(2020-S13,7,1), "")), "")</f>
        <v/>
      </c>
      <c r="U13" s="4"/>
    </row>
    <row r="14" spans="1:21" x14ac:dyDescent="0.55000000000000004">
      <c r="B14" s="4"/>
      <c r="C14" s="4"/>
      <c r="D14" s="4"/>
      <c r="E14" s="4"/>
      <c r="G14" s="4"/>
      <c r="H14" s="4"/>
      <c r="M14" s="4"/>
      <c r="N14" s="4"/>
      <c r="O14" s="4"/>
      <c r="P14" s="4"/>
      <c r="Q14" s="15" t="s">
        <v>223</v>
      </c>
      <c r="R14" s="15" t="s">
        <v>350</v>
      </c>
      <c r="S14" s="15">
        <v>1</v>
      </c>
      <c r="T14" s="16" t="str">
        <f>_xlfn.IFNA(IF(Table1[[#This Row],[Credit Duration]] = 1, "", IFERROR(DATE(2020-S14,7,1), "")), "")</f>
        <v/>
      </c>
      <c r="U14" s="4"/>
    </row>
    <row r="15" spans="1:21" x14ac:dyDescent="0.55000000000000004">
      <c r="A15" s="7" t="s">
        <v>364</v>
      </c>
      <c r="B15" s="4"/>
      <c r="C15" s="4"/>
      <c r="D15" s="4"/>
      <c r="E15" s="4"/>
      <c r="G15" s="4"/>
      <c r="H15" s="4"/>
      <c r="M15" s="4"/>
      <c r="N15" s="4"/>
      <c r="O15" s="4"/>
      <c r="P15" s="4"/>
      <c r="Q15" s="15" t="s">
        <v>225</v>
      </c>
      <c r="R15" s="15" t="s">
        <v>347</v>
      </c>
      <c r="S15" s="15">
        <v>1</v>
      </c>
      <c r="T15" s="16" t="str">
        <f>_xlfn.IFNA(IF(Table1[[#This Row],[Credit Duration]] = 1, "", IFERROR(DATE(2020-S15,7,1), "")), "")</f>
        <v/>
      </c>
      <c r="U15" s="4"/>
    </row>
    <row r="16" spans="1:21" x14ac:dyDescent="0.55000000000000004">
      <c r="A16" s="1" t="s">
        <v>365</v>
      </c>
      <c r="B16" s="4"/>
      <c r="C16" s="4"/>
      <c r="D16" s="4"/>
      <c r="E16" s="4"/>
      <c r="G16" s="4"/>
      <c r="H16" s="4"/>
      <c r="M16" s="4"/>
      <c r="N16" s="4"/>
      <c r="O16" s="4"/>
      <c r="P16" s="4"/>
      <c r="Q16" s="15" t="s">
        <v>225</v>
      </c>
      <c r="R16" s="15" t="s">
        <v>357</v>
      </c>
      <c r="S16" s="15">
        <v>1</v>
      </c>
      <c r="T16" s="16" t="str">
        <f>_xlfn.IFNA(IF(Table1[[#This Row],[Credit Duration]] = 1, "", IFERROR(DATE(2020-S16,7,1), "")), "")</f>
        <v/>
      </c>
      <c r="U16" s="4"/>
    </row>
    <row r="17" spans="1:20" x14ac:dyDescent="0.55000000000000004">
      <c r="A17" s="1" t="s">
        <v>366</v>
      </c>
      <c r="B17" s="4"/>
      <c r="C17" s="4"/>
      <c r="D17" s="4"/>
      <c r="E17" s="4"/>
      <c r="G17" s="4"/>
      <c r="H17" s="4"/>
      <c r="M17" s="4"/>
      <c r="N17" s="4"/>
      <c r="O17" s="4"/>
      <c r="P17" s="4"/>
      <c r="Q17" s="15" t="s">
        <v>225</v>
      </c>
      <c r="R17" s="15" t="s">
        <v>350</v>
      </c>
      <c r="S17" s="15">
        <v>1</v>
      </c>
      <c r="T17" s="16" t="str">
        <f>_xlfn.IFNA(IF(Table1[[#This Row],[Credit Duration]] = 1, "", IFERROR(DATE(2020-S17,7,1), "")), "")</f>
        <v/>
      </c>
    </row>
    <row r="18" spans="1:20" x14ac:dyDescent="0.55000000000000004">
      <c r="B18" s="4"/>
      <c r="C18" s="4"/>
      <c r="D18" s="4"/>
      <c r="E18" s="4"/>
      <c r="G18" s="4"/>
      <c r="H18" s="4"/>
      <c r="M18" s="4"/>
      <c r="N18" s="4"/>
      <c r="O18" s="4"/>
      <c r="P18" s="4"/>
      <c r="Q18" s="15" t="s">
        <v>227</v>
      </c>
      <c r="R18" s="15" t="s">
        <v>347</v>
      </c>
      <c r="S18" s="15">
        <v>1</v>
      </c>
      <c r="T18" s="16" t="str">
        <f>_xlfn.IFNA(IF(Table1[[#This Row],[Credit Duration]] = 1, "", IFERROR(DATE(2020-S18,7,1), "")), "")</f>
        <v/>
      </c>
    </row>
    <row r="19" spans="1:20" x14ac:dyDescent="0.55000000000000004">
      <c r="B19" s="4"/>
      <c r="C19" s="4"/>
      <c r="D19" s="4"/>
      <c r="E19" s="4"/>
      <c r="G19" s="4"/>
      <c r="H19" s="4"/>
      <c r="M19" s="4"/>
      <c r="N19" s="4"/>
      <c r="O19" s="4"/>
      <c r="P19" s="4"/>
      <c r="Q19" s="15" t="s">
        <v>227</v>
      </c>
      <c r="R19" s="15" t="s">
        <v>357</v>
      </c>
      <c r="S19" s="15">
        <v>1</v>
      </c>
      <c r="T19" s="16" t="str">
        <f>_xlfn.IFNA(IF(Table1[[#This Row],[Credit Duration]] = 1, "", IFERROR(DATE(2020-S19,7,1), "")), "")</f>
        <v/>
      </c>
    </row>
    <row r="20" spans="1:20" x14ac:dyDescent="0.55000000000000004">
      <c r="B20" s="4"/>
      <c r="C20" s="4"/>
      <c r="D20" s="4"/>
      <c r="E20" s="4"/>
      <c r="G20" s="4"/>
      <c r="H20" s="4"/>
      <c r="M20" s="4"/>
      <c r="N20" s="4"/>
      <c r="O20" s="4"/>
      <c r="P20" s="4"/>
      <c r="Q20" s="15" t="s">
        <v>227</v>
      </c>
      <c r="R20" s="15" t="s">
        <v>350</v>
      </c>
      <c r="S20" s="15">
        <v>1</v>
      </c>
      <c r="T20" s="16" t="str">
        <f>_xlfn.IFNA(IF(Table1[[#This Row],[Credit Duration]] = 1, "", IFERROR(DATE(2020-S20,7,1), "")), "")</f>
        <v/>
      </c>
    </row>
    <row r="21" spans="1:20" x14ac:dyDescent="0.55000000000000004">
      <c r="B21" s="4"/>
      <c r="C21" s="4"/>
      <c r="D21" s="4"/>
      <c r="E21" s="4"/>
      <c r="G21" s="4"/>
      <c r="H21" s="4"/>
      <c r="M21" s="4"/>
      <c r="N21" s="4"/>
      <c r="O21" s="4"/>
      <c r="P21" s="4"/>
      <c r="Q21" s="15" t="s">
        <v>229</v>
      </c>
      <c r="R21" s="15" t="s">
        <v>347</v>
      </c>
      <c r="S21" s="15">
        <v>1</v>
      </c>
      <c r="T21" s="16" t="str">
        <f>_xlfn.IFNA(IF(Table1[[#This Row],[Credit Duration]] = 1, "", IFERROR(DATE(2020-S21,7,1), "")), "")</f>
        <v/>
      </c>
    </row>
    <row r="22" spans="1:20" x14ac:dyDescent="0.55000000000000004">
      <c r="B22" s="4"/>
      <c r="C22" s="4"/>
      <c r="D22" s="4"/>
      <c r="E22" s="4"/>
      <c r="G22" s="4"/>
      <c r="H22" s="4"/>
      <c r="M22" s="4"/>
      <c r="N22" s="4"/>
      <c r="O22" s="4"/>
      <c r="P22" s="4"/>
      <c r="Q22" s="15" t="s">
        <v>229</v>
      </c>
      <c r="R22" s="15" t="s">
        <v>357</v>
      </c>
      <c r="S22" s="15">
        <v>1</v>
      </c>
      <c r="T22" s="16" t="str">
        <f>_xlfn.IFNA(IF(Table1[[#This Row],[Credit Duration]] = 1, "", IFERROR(DATE(2020-S22,7,1), "")), "")</f>
        <v/>
      </c>
    </row>
    <row r="23" spans="1:20" x14ac:dyDescent="0.55000000000000004">
      <c r="B23" s="4"/>
      <c r="C23" s="4"/>
      <c r="D23" s="4"/>
      <c r="E23" s="4"/>
      <c r="G23" s="4"/>
      <c r="H23" s="4"/>
      <c r="M23" s="4"/>
      <c r="N23" s="4"/>
      <c r="O23" s="4"/>
      <c r="P23" s="4"/>
      <c r="Q23" s="15" t="s">
        <v>229</v>
      </c>
      <c r="R23" s="15" t="s">
        <v>350</v>
      </c>
      <c r="S23" s="15">
        <v>1</v>
      </c>
      <c r="T23" s="16" t="str">
        <f>_xlfn.IFNA(IF(Table1[[#This Row],[Credit Duration]] = 1, "", IFERROR(DATE(2020-S23,7,1), "")), "")</f>
        <v/>
      </c>
    </row>
    <row r="24" spans="1:20" x14ac:dyDescent="0.55000000000000004">
      <c r="B24" s="4"/>
      <c r="C24" s="4"/>
      <c r="D24" s="4"/>
      <c r="E24" s="4"/>
      <c r="G24" s="4"/>
      <c r="H24" s="4"/>
      <c r="M24" s="4"/>
      <c r="N24" s="4"/>
      <c r="O24" s="4"/>
      <c r="P24" s="4"/>
      <c r="Q24" s="15" t="s">
        <v>231</v>
      </c>
      <c r="R24" s="15" t="s">
        <v>347</v>
      </c>
      <c r="S24" s="15">
        <v>1</v>
      </c>
      <c r="T24" s="16" t="str">
        <f>_xlfn.IFNA(IF(Table1[[#This Row],[Credit Duration]] = 1, "", IFERROR(DATE(2020-S24,7,1), "")), "")</f>
        <v/>
      </c>
    </row>
    <row r="25" spans="1:20" x14ac:dyDescent="0.55000000000000004">
      <c r="B25" s="4"/>
      <c r="C25" s="4"/>
      <c r="D25" s="4"/>
      <c r="E25" s="4"/>
      <c r="G25" s="4"/>
      <c r="H25" s="4"/>
      <c r="M25" s="4"/>
      <c r="N25" s="4"/>
      <c r="O25" s="4"/>
      <c r="P25" s="4"/>
      <c r="Q25" s="15" t="s">
        <v>231</v>
      </c>
      <c r="R25" s="15" t="s">
        <v>357</v>
      </c>
      <c r="S25" s="15">
        <v>1</v>
      </c>
      <c r="T25" s="16" t="str">
        <f>_xlfn.IFNA(IF(Table1[[#This Row],[Credit Duration]] = 1, "", IFERROR(DATE(2020-S25,7,1), "")), "")</f>
        <v/>
      </c>
    </row>
    <row r="26" spans="1:20" x14ac:dyDescent="0.55000000000000004">
      <c r="B26" s="4"/>
      <c r="C26" s="4"/>
      <c r="D26" s="4"/>
      <c r="E26" s="4"/>
      <c r="G26" s="4"/>
      <c r="H26" s="4"/>
      <c r="M26" s="4"/>
      <c r="N26" s="4"/>
      <c r="O26" s="4"/>
      <c r="P26" s="4"/>
      <c r="Q26" s="15" t="s">
        <v>231</v>
      </c>
      <c r="R26" s="15" t="s">
        <v>350</v>
      </c>
      <c r="S26" s="15">
        <v>1</v>
      </c>
      <c r="T26" s="16" t="str">
        <f>_xlfn.IFNA(IF(Table1[[#This Row],[Credit Duration]] = 1, "", IFERROR(DATE(2020-S26,7,1), "")), "")</f>
        <v/>
      </c>
    </row>
    <row r="27" spans="1:20" x14ac:dyDescent="0.55000000000000004">
      <c r="B27" s="4"/>
      <c r="C27" s="4"/>
      <c r="D27" s="4"/>
      <c r="E27" s="4"/>
      <c r="G27" s="4"/>
      <c r="H27" s="4"/>
      <c r="M27" s="4"/>
      <c r="N27" s="4"/>
      <c r="O27" s="4"/>
      <c r="P27" s="4"/>
      <c r="Q27" s="15" t="s">
        <v>233</v>
      </c>
      <c r="R27" s="15" t="s">
        <v>347</v>
      </c>
      <c r="S27" s="15">
        <v>1</v>
      </c>
      <c r="T27" s="16" t="str">
        <f>_xlfn.IFNA(IF(Table1[[#This Row],[Credit Duration]] = 1, "", IFERROR(DATE(2020-S27,7,1), "")), "")</f>
        <v/>
      </c>
    </row>
    <row r="28" spans="1:20" x14ac:dyDescent="0.55000000000000004">
      <c r="B28" s="4"/>
      <c r="C28" s="4"/>
      <c r="D28" s="4"/>
      <c r="E28" s="4"/>
      <c r="G28" s="4"/>
      <c r="H28" s="4"/>
      <c r="M28" s="4"/>
      <c r="N28" s="4"/>
      <c r="O28" s="4"/>
      <c r="P28" s="4"/>
      <c r="Q28" s="15" t="s">
        <v>233</v>
      </c>
      <c r="R28" s="15" t="s">
        <v>357</v>
      </c>
      <c r="S28" s="15">
        <v>1</v>
      </c>
      <c r="T28" s="16" t="str">
        <f>_xlfn.IFNA(IF(Table1[[#This Row],[Credit Duration]] = 1, "", IFERROR(DATE(2020-S28,7,1), "")), "")</f>
        <v/>
      </c>
    </row>
    <row r="29" spans="1:20" x14ac:dyDescent="0.55000000000000004">
      <c r="B29" s="4"/>
      <c r="C29" s="4"/>
      <c r="D29" s="4"/>
      <c r="E29" s="4"/>
      <c r="G29" s="4"/>
      <c r="H29" s="4"/>
      <c r="M29" s="4"/>
      <c r="N29" s="4"/>
      <c r="O29" s="4"/>
      <c r="P29" s="4"/>
      <c r="Q29" s="15" t="s">
        <v>233</v>
      </c>
      <c r="R29" s="15" t="s">
        <v>350</v>
      </c>
      <c r="S29" s="15">
        <v>1</v>
      </c>
      <c r="T29" s="16" t="str">
        <f>_xlfn.IFNA(IF(Table1[[#This Row],[Credit Duration]] = 1, "", IFERROR(DATE(2020-S29,7,1), "")), "")</f>
        <v/>
      </c>
    </row>
    <row r="30" spans="1:20" x14ac:dyDescent="0.55000000000000004">
      <c r="B30" s="4"/>
      <c r="C30" s="4"/>
      <c r="D30" s="4"/>
      <c r="E30" s="4"/>
      <c r="G30" s="4"/>
      <c r="H30" s="4"/>
      <c r="M30" s="4"/>
      <c r="N30" s="4"/>
      <c r="O30" s="4"/>
      <c r="P30" s="4"/>
      <c r="Q30" s="15" t="s">
        <v>367</v>
      </c>
      <c r="R30" s="15" t="s">
        <v>347</v>
      </c>
      <c r="S30" s="15">
        <v>1</v>
      </c>
      <c r="T30" s="16" t="str">
        <f>_xlfn.IFNA(IF(Table1[[#This Row],[Credit Duration]] = 1, "", IFERROR(DATE(2020-S30,7,1), "")), "")</f>
        <v/>
      </c>
    </row>
    <row r="31" spans="1:20" x14ac:dyDescent="0.55000000000000004">
      <c r="B31" s="4"/>
      <c r="C31" s="4"/>
      <c r="D31" s="4"/>
      <c r="E31" s="4"/>
      <c r="G31" s="4"/>
      <c r="H31" s="4"/>
      <c r="M31" s="4"/>
      <c r="N31" s="4"/>
      <c r="O31" s="4"/>
      <c r="P31" s="4"/>
      <c r="Q31" s="15" t="s">
        <v>367</v>
      </c>
      <c r="R31" s="15" t="s">
        <v>368</v>
      </c>
      <c r="S31" s="15">
        <v>1</v>
      </c>
      <c r="T31" s="16" t="str">
        <f>_xlfn.IFNA(IF(Table1[[#This Row],[Credit Duration]] = 1, "", IFERROR(DATE(2020-S31,7,1), "")), "")</f>
        <v/>
      </c>
    </row>
    <row r="32" spans="1:20" x14ac:dyDescent="0.55000000000000004">
      <c r="B32" s="4"/>
      <c r="C32" s="4"/>
      <c r="D32" s="4"/>
      <c r="E32" s="4"/>
      <c r="G32" s="4"/>
      <c r="H32" s="4"/>
      <c r="M32" s="4"/>
      <c r="N32" s="4"/>
      <c r="O32" s="4"/>
      <c r="P32" s="4"/>
      <c r="Q32" s="15" t="s">
        <v>367</v>
      </c>
      <c r="R32" s="15" t="s">
        <v>369</v>
      </c>
      <c r="S32" s="15">
        <v>1</v>
      </c>
      <c r="T32" s="16" t="str">
        <f>_xlfn.IFNA(IF(Table1[[#This Row],[Credit Duration]] = 1, "", IFERROR(DATE(2020-S32,7,1), "")), "")</f>
        <v/>
      </c>
    </row>
    <row r="33" spans="17:20" x14ac:dyDescent="0.55000000000000004">
      <c r="Q33" s="15" t="s">
        <v>367</v>
      </c>
      <c r="R33" s="15" t="s">
        <v>370</v>
      </c>
      <c r="S33" s="15">
        <v>1</v>
      </c>
      <c r="T33" s="16" t="str">
        <f>_xlfn.IFNA(IF(Table1[[#This Row],[Credit Duration]] = 1, "", IFERROR(DATE(2020-S33,7,1), "")), "")</f>
        <v/>
      </c>
    </row>
    <row r="34" spans="17:20" x14ac:dyDescent="0.55000000000000004">
      <c r="Q34" s="15" t="s">
        <v>371</v>
      </c>
      <c r="R34" s="15" t="s">
        <v>347</v>
      </c>
      <c r="S34" s="15">
        <v>1</v>
      </c>
      <c r="T34" s="16" t="str">
        <f>_xlfn.IFNA(IF(Table1[[#This Row],[Credit Duration]] = 1, "", IFERROR(DATE(2020-S34,7,1), "")), "")</f>
        <v/>
      </c>
    </row>
    <row r="35" spans="17:20" x14ac:dyDescent="0.55000000000000004">
      <c r="Q35" s="15" t="s">
        <v>372</v>
      </c>
      <c r="R35" s="15" t="s">
        <v>347</v>
      </c>
      <c r="S35" s="15">
        <v>1</v>
      </c>
      <c r="T35" s="16" t="str">
        <f>_xlfn.IFNA(IF(Table1[[#This Row],[Credit Duration]] = 1, "", IFERROR(DATE(2020-S35,7,1), "")), "")</f>
        <v/>
      </c>
    </row>
    <row r="36" spans="17:20" x14ac:dyDescent="0.55000000000000004">
      <c r="Q36" s="15" t="s">
        <v>373</v>
      </c>
      <c r="R36" s="15" t="s">
        <v>347</v>
      </c>
      <c r="S36" s="15">
        <v>1</v>
      </c>
      <c r="T36" s="16" t="str">
        <f>_xlfn.IFNA(IF(Table1[[#This Row],[Credit Duration]] = 1, "", IFERROR(DATE(2020-S36,7,1), "")), "")</f>
        <v/>
      </c>
    </row>
    <row r="37" spans="17:20" x14ac:dyDescent="0.55000000000000004">
      <c r="Q37" s="15" t="s">
        <v>373</v>
      </c>
      <c r="R37" s="15" t="s">
        <v>368</v>
      </c>
      <c r="S37" s="15">
        <v>1</v>
      </c>
      <c r="T37" s="16" t="str">
        <f>_xlfn.IFNA(IF(Table1[[#This Row],[Credit Duration]] = 1, "", IFERROR(DATE(2020-S37,7,1), "")), "")</f>
        <v/>
      </c>
    </row>
    <row r="38" spans="17:20" x14ac:dyDescent="0.55000000000000004">
      <c r="Q38" s="15" t="s">
        <v>373</v>
      </c>
      <c r="R38" s="15" t="s">
        <v>369</v>
      </c>
      <c r="S38" s="15">
        <v>1</v>
      </c>
      <c r="T38" s="16" t="str">
        <f>_xlfn.IFNA(IF(Table1[[#This Row],[Credit Duration]] = 1, "", IFERROR(DATE(2020-S38,7,1), "")), "")</f>
        <v/>
      </c>
    </row>
    <row r="39" spans="17:20" x14ac:dyDescent="0.55000000000000004">
      <c r="Q39" s="15" t="s">
        <v>373</v>
      </c>
      <c r="R39" s="15" t="s">
        <v>370</v>
      </c>
      <c r="S39" s="15">
        <v>1</v>
      </c>
      <c r="T39" s="16" t="str">
        <f>_xlfn.IFNA(IF(Table1[[#This Row],[Credit Duration]] = 1, "", IFERROR(DATE(2020-S39,7,1), "")), "")</f>
        <v/>
      </c>
    </row>
    <row r="40" spans="17:20" x14ac:dyDescent="0.55000000000000004">
      <c r="Q40" s="15" t="s">
        <v>374</v>
      </c>
      <c r="R40" s="15" t="s">
        <v>347</v>
      </c>
      <c r="S40" s="15">
        <v>10</v>
      </c>
      <c r="T40" s="16">
        <f>_xlfn.IFNA(IF(Table1[[#This Row],[Credit Duration]] = 1, "", IFERROR(DATE(2020-S40,7,1), "")), "")</f>
        <v>40360</v>
      </c>
    </row>
    <row r="41" spans="17:20" x14ac:dyDescent="0.55000000000000004">
      <c r="Q41" s="15" t="s">
        <v>374</v>
      </c>
      <c r="R41" s="15" t="s">
        <v>350</v>
      </c>
      <c r="S41" s="15">
        <v>10</v>
      </c>
      <c r="T41" s="16">
        <f>_xlfn.IFNA(IF(Table1[[#This Row],[Credit Duration]] = 1, "", IFERROR(DATE(2020-S41,7,1), "")), "")</f>
        <v>40360</v>
      </c>
    </row>
    <row r="42" spans="17:20" x14ac:dyDescent="0.55000000000000004">
      <c r="Q42" s="15" t="s">
        <v>375</v>
      </c>
      <c r="R42" s="15" t="s">
        <v>376</v>
      </c>
      <c r="S42" s="15" t="e">
        <v>#N/A</v>
      </c>
      <c r="T42" s="16" t="str">
        <f>_xlfn.IFNA(IF(Table1[[#This Row],[Credit Duration]] = 1, "", IFERROR(DATE(2020-S42,7,1), "")), "")</f>
        <v/>
      </c>
    </row>
    <row r="43" spans="17:20" x14ac:dyDescent="0.55000000000000004">
      <c r="Q43" s="15" t="s">
        <v>375</v>
      </c>
      <c r="R43" s="15" t="s">
        <v>377</v>
      </c>
      <c r="S43" s="15" t="e">
        <v>#N/A</v>
      </c>
      <c r="T43" s="16" t="str">
        <f>_xlfn.IFNA(IF(Table1[[#This Row],[Credit Duration]] = 1, "", IFERROR(DATE(2020-S43,7,1), "")), "")</f>
        <v/>
      </c>
    </row>
    <row r="44" spans="17:20" x14ac:dyDescent="0.55000000000000004">
      <c r="Q44" s="15" t="s">
        <v>375</v>
      </c>
      <c r="R44" s="15" t="s">
        <v>350</v>
      </c>
      <c r="S44" s="15" t="e">
        <v>#N/A</v>
      </c>
      <c r="T44" s="16" t="str">
        <f>_xlfn.IFNA(IF(Table1[[#This Row],[Credit Duration]] = 1, "", IFERROR(DATE(2020-S44,7,1), "")), "")</f>
        <v/>
      </c>
    </row>
    <row r="45" spans="17:20" x14ac:dyDescent="0.55000000000000004">
      <c r="Q45" s="15" t="s">
        <v>375</v>
      </c>
      <c r="R45" s="15" t="s">
        <v>378</v>
      </c>
      <c r="S45" s="15" t="e">
        <v>#N/A</v>
      </c>
      <c r="T45" s="16" t="str">
        <f>_xlfn.IFNA(IF(Table1[[#This Row],[Credit Duration]] = 1, "", IFERROR(DATE(2020-S45,7,1), "")), "")</f>
        <v/>
      </c>
    </row>
    <row r="46" spans="17:20" x14ac:dyDescent="0.55000000000000004">
      <c r="Q46" s="15" t="s">
        <v>379</v>
      </c>
      <c r="R46" s="15" t="s">
        <v>347</v>
      </c>
      <c r="S46" s="15" t="e">
        <v>#N/A</v>
      </c>
      <c r="T46" s="16" t="str">
        <f>_xlfn.IFNA(IF(Table1[[#This Row],[Credit Duration]] = 1, "", IFERROR(DATE(2020-S46,7,1), "")), "")</f>
        <v/>
      </c>
    </row>
    <row r="47" spans="17:20" x14ac:dyDescent="0.55000000000000004">
      <c r="Q47" s="15" t="s">
        <v>379</v>
      </c>
      <c r="R47" s="15" t="s">
        <v>350</v>
      </c>
      <c r="S47" s="15" t="e">
        <v>#N/A</v>
      </c>
      <c r="T47" s="16" t="str">
        <f>_xlfn.IFNA(IF(Table1[[#This Row],[Credit Duration]] = 1, "", IFERROR(DATE(2020-S47,7,1), "")), "")</f>
        <v/>
      </c>
    </row>
    <row r="48" spans="17:20" x14ac:dyDescent="0.55000000000000004">
      <c r="Q48" s="15" t="s">
        <v>380</v>
      </c>
      <c r="R48" s="15" t="s">
        <v>376</v>
      </c>
      <c r="S48" s="15">
        <v>3</v>
      </c>
      <c r="T48" s="16">
        <f>_xlfn.IFNA(IF(Table1[[#This Row],[Credit Duration]] = 1, "", IFERROR(DATE(2020-S48,7,1), "")), "")</f>
        <v>42917</v>
      </c>
    </row>
    <row r="49" spans="17:20" x14ac:dyDescent="0.55000000000000004">
      <c r="Q49" s="15" t="s">
        <v>380</v>
      </c>
      <c r="R49" s="15" t="s">
        <v>377</v>
      </c>
      <c r="S49" s="15">
        <v>3</v>
      </c>
      <c r="T49" s="16">
        <f>_xlfn.IFNA(IF(Table1[[#This Row],[Credit Duration]] = 1, "", IFERROR(DATE(2020-S49,7,1), "")), "")</f>
        <v>42917</v>
      </c>
    </row>
    <row r="50" spans="17:20" x14ac:dyDescent="0.55000000000000004">
      <c r="Q50" s="15" t="s">
        <v>380</v>
      </c>
      <c r="R50" s="15" t="s">
        <v>350</v>
      </c>
      <c r="S50" s="15">
        <v>3</v>
      </c>
      <c r="T50" s="16">
        <f>_xlfn.IFNA(IF(Table1[[#This Row],[Credit Duration]] = 1, "", IFERROR(DATE(2020-S50,7,1), "")), "")</f>
        <v>42917</v>
      </c>
    </row>
    <row r="51" spans="17:20" x14ac:dyDescent="0.55000000000000004">
      <c r="Q51" s="15" t="s">
        <v>235</v>
      </c>
      <c r="R51" s="15" t="s">
        <v>347</v>
      </c>
      <c r="S51" s="15">
        <v>10</v>
      </c>
      <c r="T51" s="16">
        <f>_xlfn.IFNA(IF(Table1[[#This Row],[Credit Duration]] = 1, "", IFERROR(DATE(2020-S51,7,1), "")), "")</f>
        <v>40360</v>
      </c>
    </row>
    <row r="52" spans="17:20" x14ac:dyDescent="0.55000000000000004">
      <c r="Q52" s="15" t="s">
        <v>235</v>
      </c>
      <c r="R52" s="15" t="s">
        <v>350</v>
      </c>
      <c r="S52" s="15">
        <v>10</v>
      </c>
      <c r="T52" s="16">
        <f>_xlfn.IFNA(IF(Table1[[#This Row],[Credit Duration]] = 1, "", IFERROR(DATE(2020-S52,7,1), "")), "")</f>
        <v>40360</v>
      </c>
    </row>
    <row r="53" spans="17:20" x14ac:dyDescent="0.55000000000000004">
      <c r="Q53" s="15" t="s">
        <v>237</v>
      </c>
      <c r="R53" s="15" t="s">
        <v>347</v>
      </c>
      <c r="S53" s="15">
        <v>10</v>
      </c>
      <c r="T53" s="16">
        <f>_xlfn.IFNA(IF(Table1[[#This Row],[Credit Duration]] = 1, "", IFERROR(DATE(2020-S53,7,1), "")), "")</f>
        <v>40360</v>
      </c>
    </row>
    <row r="54" spans="17:20" x14ac:dyDescent="0.55000000000000004">
      <c r="Q54" s="15" t="s">
        <v>237</v>
      </c>
      <c r="R54" s="15" t="s">
        <v>350</v>
      </c>
      <c r="S54" s="15">
        <v>10</v>
      </c>
      <c r="T54" s="16">
        <f>_xlfn.IFNA(IF(Table1[[#This Row],[Credit Duration]] = 1, "", IFERROR(DATE(2020-S54,7,1), "")), "")</f>
        <v>40360</v>
      </c>
    </row>
    <row r="55" spans="17:20" x14ac:dyDescent="0.55000000000000004">
      <c r="Q55" s="15" t="s">
        <v>239</v>
      </c>
      <c r="R55" s="15" t="s">
        <v>347</v>
      </c>
      <c r="S55" s="15">
        <v>10</v>
      </c>
      <c r="T55" s="16">
        <f>_xlfn.IFNA(IF(Table1[[#This Row],[Credit Duration]] = 1, "", IFERROR(DATE(2020-S55,7,1), "")), "")</f>
        <v>40360</v>
      </c>
    </row>
    <row r="56" spans="17:20" x14ac:dyDescent="0.55000000000000004">
      <c r="Q56" s="15" t="s">
        <v>239</v>
      </c>
      <c r="R56" s="15" t="s">
        <v>350</v>
      </c>
      <c r="S56" s="15">
        <v>10</v>
      </c>
      <c r="T56" s="16">
        <f>_xlfn.IFNA(IF(Table1[[#This Row],[Credit Duration]] = 1, "", IFERROR(DATE(2020-S56,7,1), "")), "")</f>
        <v>40360</v>
      </c>
    </row>
    <row r="57" spans="17:20" x14ac:dyDescent="0.55000000000000004">
      <c r="Q57" s="15" t="s">
        <v>241</v>
      </c>
      <c r="R57" s="15" t="s">
        <v>347</v>
      </c>
      <c r="S57" s="15">
        <v>10</v>
      </c>
      <c r="T57" s="16">
        <f>_xlfn.IFNA(IF(Table1[[#This Row],[Credit Duration]] = 1, "", IFERROR(DATE(2020-S57,7,1), "")), "")</f>
        <v>40360</v>
      </c>
    </row>
    <row r="58" spans="17:20" x14ac:dyDescent="0.55000000000000004">
      <c r="Q58" s="15" t="s">
        <v>241</v>
      </c>
      <c r="R58" s="15" t="s">
        <v>350</v>
      </c>
      <c r="S58" s="15">
        <v>10</v>
      </c>
      <c r="T58" s="16">
        <f>_xlfn.IFNA(IF(Table1[[#This Row],[Credit Duration]] = 1, "", IFERROR(DATE(2020-S58,7,1), "")), "")</f>
        <v>40360</v>
      </c>
    </row>
    <row r="59" spans="17:20" x14ac:dyDescent="0.55000000000000004">
      <c r="Q59" s="15" t="s">
        <v>381</v>
      </c>
      <c r="R59" s="15" t="s">
        <v>347</v>
      </c>
      <c r="S59" s="15" t="e">
        <v>#N/A</v>
      </c>
      <c r="T59" s="16" t="str">
        <f>_xlfn.IFNA(IF(Table1[[#This Row],[Credit Duration]] = 1, "", IFERROR(DATE(2020-S59,7,1), "")), "")</f>
        <v/>
      </c>
    </row>
    <row r="60" spans="17:20" x14ac:dyDescent="0.55000000000000004">
      <c r="Q60" s="15" t="s">
        <v>381</v>
      </c>
      <c r="R60" s="15" t="s">
        <v>350</v>
      </c>
      <c r="S60" s="15" t="e">
        <v>#N/A</v>
      </c>
      <c r="T60" s="16" t="str">
        <f>_xlfn.IFNA(IF(Table1[[#This Row],[Credit Duration]] = 1, "", IFERROR(DATE(2020-S60,7,1), "")), "")</f>
        <v/>
      </c>
    </row>
    <row r="61" spans="17:20" x14ac:dyDescent="0.55000000000000004">
      <c r="Q61" s="15" t="s">
        <v>382</v>
      </c>
      <c r="R61" s="15" t="s">
        <v>347</v>
      </c>
      <c r="S61" s="15" t="e">
        <v>#N/A</v>
      </c>
      <c r="T61" s="16" t="str">
        <f>_xlfn.IFNA(IF(Table1[[#This Row],[Credit Duration]] = 1, "", IFERROR(DATE(2020-S61,7,1), "")), "")</f>
        <v/>
      </c>
    </row>
    <row r="62" spans="17:20" x14ac:dyDescent="0.55000000000000004">
      <c r="Q62" s="15" t="s">
        <v>382</v>
      </c>
      <c r="R62" s="15" t="s">
        <v>350</v>
      </c>
      <c r="S62" s="15" t="e">
        <v>#N/A</v>
      </c>
      <c r="T62" s="16" t="str">
        <f>_xlfn.IFNA(IF(Table1[[#This Row],[Credit Duration]] = 1, "", IFERROR(DATE(2020-S62,7,1), "")), "")</f>
        <v/>
      </c>
    </row>
    <row r="63" spans="17:20" x14ac:dyDescent="0.55000000000000004">
      <c r="Q63" s="15" t="s">
        <v>383</v>
      </c>
      <c r="R63" s="15" t="s">
        <v>347</v>
      </c>
      <c r="S63" s="15" t="e">
        <v>#N/A</v>
      </c>
      <c r="T63" s="16" t="str">
        <f>_xlfn.IFNA(IF(Table1[[#This Row],[Credit Duration]] = 1, "", IFERROR(DATE(2020-S63,7,1), "")), "")</f>
        <v/>
      </c>
    </row>
    <row r="64" spans="17:20" x14ac:dyDescent="0.55000000000000004">
      <c r="Q64" s="15" t="s">
        <v>383</v>
      </c>
      <c r="R64" s="15" t="s">
        <v>350</v>
      </c>
      <c r="S64" s="15" t="e">
        <v>#N/A</v>
      </c>
      <c r="T64" s="16" t="str">
        <f>_xlfn.IFNA(IF(Table1[[#This Row],[Credit Duration]] = 1, "", IFERROR(DATE(2020-S64,7,1), "")), "")</f>
        <v/>
      </c>
    </row>
    <row r="65" spans="17:20" x14ac:dyDescent="0.55000000000000004">
      <c r="Q65" s="15" t="s">
        <v>384</v>
      </c>
      <c r="R65" s="15" t="s">
        <v>347</v>
      </c>
      <c r="S65" s="15" t="e">
        <v>#N/A</v>
      </c>
      <c r="T65" s="16" t="str">
        <f>_xlfn.IFNA(IF(Table1[[#This Row],[Credit Duration]] = 1, "", IFERROR(DATE(2020-S65,7,1), "")), "")</f>
        <v/>
      </c>
    </row>
    <row r="66" spans="17:20" x14ac:dyDescent="0.55000000000000004">
      <c r="Q66" s="15" t="s">
        <v>384</v>
      </c>
      <c r="R66" s="15" t="s">
        <v>350</v>
      </c>
      <c r="S66" s="15" t="e">
        <v>#N/A</v>
      </c>
      <c r="T66" s="16" t="str">
        <f>_xlfn.IFNA(IF(Table1[[#This Row],[Credit Duration]] = 1, "", IFERROR(DATE(2020-S66,7,1), "")), "")</f>
        <v/>
      </c>
    </row>
    <row r="67" spans="17:20" x14ac:dyDescent="0.55000000000000004">
      <c r="Q67" s="15" t="s">
        <v>385</v>
      </c>
      <c r="R67" s="15" t="s">
        <v>347</v>
      </c>
      <c r="S67" s="15" t="e">
        <v>#N/A</v>
      </c>
      <c r="T67" s="16" t="str">
        <f>_xlfn.IFNA(IF(Table1[[#This Row],[Credit Duration]] = 1, "", IFERROR(DATE(2020-S67,7,1), "")), "")</f>
        <v/>
      </c>
    </row>
    <row r="68" spans="17:20" x14ac:dyDescent="0.55000000000000004">
      <c r="Q68" s="15" t="s">
        <v>385</v>
      </c>
      <c r="R68" s="15" t="s">
        <v>350</v>
      </c>
      <c r="S68" s="15" t="e">
        <v>#N/A</v>
      </c>
      <c r="T68" s="16" t="str">
        <f>_xlfn.IFNA(IF(Table1[[#This Row],[Credit Duration]] = 1, "", IFERROR(DATE(2020-S68,7,1), "")), "")</f>
        <v/>
      </c>
    </row>
    <row r="69" spans="17:20" x14ac:dyDescent="0.55000000000000004">
      <c r="Q69" s="15" t="s">
        <v>386</v>
      </c>
      <c r="R69" s="15" t="s">
        <v>347</v>
      </c>
      <c r="S69" s="15" t="e">
        <v>#N/A</v>
      </c>
      <c r="T69" s="16" t="str">
        <f>_xlfn.IFNA(IF(Table1[[#This Row],[Credit Duration]] = 1, "", IFERROR(DATE(2020-S69,7,1), "")), "")</f>
        <v/>
      </c>
    </row>
    <row r="70" spans="17:20" x14ac:dyDescent="0.55000000000000004">
      <c r="Q70" s="15" t="s">
        <v>386</v>
      </c>
      <c r="R70" s="15" t="s">
        <v>350</v>
      </c>
      <c r="S70" s="15" t="e">
        <v>#N/A</v>
      </c>
      <c r="T70" s="16" t="str">
        <f>_xlfn.IFNA(IF(Table1[[#This Row],[Credit Duration]] = 1, "", IFERROR(DATE(2020-S70,7,1), "")), "")</f>
        <v/>
      </c>
    </row>
    <row r="71" spans="17:20" x14ac:dyDescent="0.55000000000000004">
      <c r="Q71" s="15" t="s">
        <v>387</v>
      </c>
      <c r="R71" s="15" t="s">
        <v>347</v>
      </c>
      <c r="S71" s="15" t="e">
        <v>#N/A</v>
      </c>
      <c r="T71" s="16" t="str">
        <f>_xlfn.IFNA(IF(Table1[[#This Row],[Credit Duration]] = 1, "", IFERROR(DATE(2020-S71,7,1), "")), "")</f>
        <v/>
      </c>
    </row>
    <row r="72" spans="17:20" x14ac:dyDescent="0.55000000000000004">
      <c r="Q72" s="15" t="s">
        <v>387</v>
      </c>
      <c r="R72" s="15" t="s">
        <v>350</v>
      </c>
      <c r="S72" s="15" t="e">
        <v>#N/A</v>
      </c>
      <c r="T72" s="16" t="str">
        <f>_xlfn.IFNA(IF(Table1[[#This Row],[Credit Duration]] = 1, "", IFERROR(DATE(2020-S72,7,1), "")), "")</f>
        <v/>
      </c>
    </row>
    <row r="73" spans="17:20" x14ac:dyDescent="0.55000000000000004">
      <c r="Q73" s="15" t="s">
        <v>388</v>
      </c>
      <c r="R73" s="15" t="s">
        <v>347</v>
      </c>
      <c r="S73" s="15" t="e">
        <v>#N/A</v>
      </c>
      <c r="T73" s="16" t="str">
        <f>_xlfn.IFNA(IF(Table1[[#This Row],[Credit Duration]] = 1, "", IFERROR(DATE(2020-S73,7,1), "")), "")</f>
        <v/>
      </c>
    </row>
    <row r="74" spans="17:20" x14ac:dyDescent="0.55000000000000004">
      <c r="Q74" s="15" t="s">
        <v>388</v>
      </c>
      <c r="R74" s="15" t="s">
        <v>350</v>
      </c>
      <c r="S74" s="15" t="e">
        <v>#N/A</v>
      </c>
      <c r="T74" s="16" t="str">
        <f>_xlfn.IFNA(IF(Table1[[#This Row],[Credit Duration]] = 1, "", IFERROR(DATE(2020-S74,7,1), "")), "")</f>
        <v/>
      </c>
    </row>
    <row r="75" spans="17:20" x14ac:dyDescent="0.55000000000000004">
      <c r="Q75" s="15" t="s">
        <v>389</v>
      </c>
      <c r="R75" s="15" t="s">
        <v>347</v>
      </c>
      <c r="S75" s="15" t="e">
        <v>#N/A</v>
      </c>
      <c r="T75" s="16" t="str">
        <f>_xlfn.IFNA(IF(Table1[[#This Row],[Credit Duration]] = 1, "", IFERROR(DATE(2020-S75,7,1), "")), "")</f>
        <v/>
      </c>
    </row>
    <row r="76" spans="17:20" x14ac:dyDescent="0.55000000000000004">
      <c r="Q76" s="15" t="s">
        <v>389</v>
      </c>
      <c r="R76" s="15" t="s">
        <v>350</v>
      </c>
      <c r="S76" s="15" t="e">
        <v>#N/A</v>
      </c>
      <c r="T76" s="16" t="str">
        <f>_xlfn.IFNA(IF(Table1[[#This Row],[Credit Duration]] = 1, "", IFERROR(DATE(2020-S76,7,1), "")), "")</f>
        <v/>
      </c>
    </row>
    <row r="77" spans="17:20" x14ac:dyDescent="0.55000000000000004">
      <c r="Q77" s="15" t="s">
        <v>390</v>
      </c>
      <c r="R77" s="15" t="s">
        <v>347</v>
      </c>
      <c r="S77" s="15" t="e">
        <v>#N/A</v>
      </c>
      <c r="T77" s="16" t="str">
        <f>_xlfn.IFNA(IF(Table1[[#This Row],[Credit Duration]] = 1, "", IFERROR(DATE(2020-S77,7,1), "")), "")</f>
        <v/>
      </c>
    </row>
    <row r="78" spans="17:20" x14ac:dyDescent="0.55000000000000004">
      <c r="Q78" s="15" t="s">
        <v>390</v>
      </c>
      <c r="R78" s="15" t="s">
        <v>350</v>
      </c>
      <c r="S78" s="15" t="e">
        <v>#N/A</v>
      </c>
      <c r="T78" s="16" t="str">
        <f>_xlfn.IFNA(IF(Table1[[#This Row],[Credit Duration]] = 1, "", IFERROR(DATE(2020-S78,7,1), "")), "")</f>
        <v/>
      </c>
    </row>
    <row r="79" spans="17:20" x14ac:dyDescent="0.55000000000000004">
      <c r="Q79" s="15" t="s">
        <v>391</v>
      </c>
      <c r="R79" s="15" t="s">
        <v>347</v>
      </c>
      <c r="S79" s="15" t="e">
        <v>#N/A</v>
      </c>
      <c r="T79" s="16" t="str">
        <f>_xlfn.IFNA(IF(Table1[[#This Row],[Credit Duration]] = 1, "", IFERROR(DATE(2020-S79,7,1), "")), "")</f>
        <v/>
      </c>
    </row>
    <row r="80" spans="17:20" x14ac:dyDescent="0.55000000000000004">
      <c r="Q80" s="15" t="s">
        <v>391</v>
      </c>
      <c r="R80" s="15" t="s">
        <v>350</v>
      </c>
      <c r="S80" s="15" t="e">
        <v>#N/A</v>
      </c>
      <c r="T80" s="16" t="str">
        <f>_xlfn.IFNA(IF(Table1[[#This Row],[Credit Duration]] = 1, "", IFERROR(DATE(2020-S80,7,1), "")), "")</f>
        <v/>
      </c>
    </row>
    <row r="81" spans="17:20" x14ac:dyDescent="0.55000000000000004">
      <c r="Q81" s="15" t="s">
        <v>392</v>
      </c>
      <c r="R81" s="15" t="s">
        <v>347</v>
      </c>
      <c r="S81" s="15" t="e">
        <v>#N/A</v>
      </c>
      <c r="T81" s="16" t="str">
        <f>_xlfn.IFNA(IF(Table1[[#This Row],[Credit Duration]] = 1, "", IFERROR(DATE(2020-S81,7,1), "")), "")</f>
        <v/>
      </c>
    </row>
    <row r="82" spans="17:20" x14ac:dyDescent="0.55000000000000004">
      <c r="Q82" s="15" t="s">
        <v>392</v>
      </c>
      <c r="R82" s="15" t="s">
        <v>350</v>
      </c>
      <c r="S82" s="15" t="e">
        <v>#N/A</v>
      </c>
      <c r="T82" s="16" t="str">
        <f>_xlfn.IFNA(IF(Table1[[#This Row],[Credit Duration]] = 1, "", IFERROR(DATE(2020-S82,7,1), "")), "")</f>
        <v/>
      </c>
    </row>
    <row r="83" spans="17:20" x14ac:dyDescent="0.55000000000000004">
      <c r="Q83" s="15" t="s">
        <v>393</v>
      </c>
      <c r="R83" s="15" t="s">
        <v>347</v>
      </c>
      <c r="S83" s="15" t="e">
        <v>#N/A</v>
      </c>
      <c r="T83" s="16" t="str">
        <f>_xlfn.IFNA(IF(Table1[[#This Row],[Credit Duration]] = 1, "", IFERROR(DATE(2020-S83,7,1), "")), "")</f>
        <v/>
      </c>
    </row>
    <row r="84" spans="17:20" x14ac:dyDescent="0.55000000000000004">
      <c r="Q84" s="15" t="s">
        <v>393</v>
      </c>
      <c r="R84" s="15" t="s">
        <v>350</v>
      </c>
      <c r="S84" s="15" t="e">
        <v>#N/A</v>
      </c>
      <c r="T84" s="16" t="str">
        <f>_xlfn.IFNA(IF(Table1[[#This Row],[Credit Duration]] = 1, "", IFERROR(DATE(2020-S84,7,1), "")), "")</f>
        <v/>
      </c>
    </row>
    <row r="85" spans="17:20" x14ac:dyDescent="0.55000000000000004">
      <c r="Q85" s="15" t="s">
        <v>394</v>
      </c>
      <c r="R85" s="15" t="s">
        <v>347</v>
      </c>
      <c r="S85" s="15" t="e">
        <v>#N/A</v>
      </c>
      <c r="T85" s="16" t="str">
        <f>_xlfn.IFNA(IF(Table1[[#This Row],[Credit Duration]] = 1, "", IFERROR(DATE(2020-S85,7,1), "")), "")</f>
        <v/>
      </c>
    </row>
    <row r="86" spans="17:20" x14ac:dyDescent="0.55000000000000004">
      <c r="Q86" s="15" t="s">
        <v>394</v>
      </c>
      <c r="R86" s="15" t="s">
        <v>350</v>
      </c>
      <c r="S86" s="15" t="e">
        <v>#N/A</v>
      </c>
      <c r="T86" s="16" t="str">
        <f>_xlfn.IFNA(IF(Table1[[#This Row],[Credit Duration]] = 1, "", IFERROR(DATE(2020-S86,7,1), "")), "")</f>
        <v/>
      </c>
    </row>
    <row r="87" spans="17:20" x14ac:dyDescent="0.55000000000000004">
      <c r="Q87" s="15" t="s">
        <v>395</v>
      </c>
      <c r="R87" s="15" t="s">
        <v>347</v>
      </c>
      <c r="S87" s="15" t="e">
        <v>#N/A</v>
      </c>
      <c r="T87" s="16" t="str">
        <f>_xlfn.IFNA(IF(Table1[[#This Row],[Credit Duration]] = 1, "", IFERROR(DATE(2020-S87,7,1), "")), "")</f>
        <v/>
      </c>
    </row>
    <row r="88" spans="17:20" x14ac:dyDescent="0.55000000000000004">
      <c r="Q88" s="15" t="s">
        <v>395</v>
      </c>
      <c r="R88" s="15" t="s">
        <v>350</v>
      </c>
      <c r="S88" s="15" t="e">
        <v>#N/A</v>
      </c>
      <c r="T88" s="16" t="str">
        <f>_xlfn.IFNA(IF(Table1[[#This Row],[Credit Duration]] = 1, "", IFERROR(DATE(2020-S88,7,1), "")), "")</f>
        <v/>
      </c>
    </row>
    <row r="89" spans="17:20" x14ac:dyDescent="0.55000000000000004">
      <c r="Q89" s="15" t="s">
        <v>396</v>
      </c>
      <c r="R89" s="15" t="s">
        <v>347</v>
      </c>
      <c r="S89" s="15" t="e">
        <v>#N/A</v>
      </c>
      <c r="T89" s="16" t="str">
        <f>_xlfn.IFNA(IF(Table1[[#This Row],[Credit Duration]] = 1, "", IFERROR(DATE(2020-S89,7,1), "")), "")</f>
        <v/>
      </c>
    </row>
    <row r="90" spans="17:20" x14ac:dyDescent="0.55000000000000004">
      <c r="Q90" s="15" t="s">
        <v>396</v>
      </c>
      <c r="R90" s="15" t="s">
        <v>350</v>
      </c>
      <c r="S90" s="15" t="e">
        <v>#N/A</v>
      </c>
      <c r="T90" s="16" t="str">
        <f>_xlfn.IFNA(IF(Table1[[#This Row],[Credit Duration]] = 1, "", IFERROR(DATE(2020-S90,7,1), "")), "")</f>
        <v/>
      </c>
    </row>
    <row r="91" spans="17:20" x14ac:dyDescent="0.55000000000000004">
      <c r="Q91" s="15" t="s">
        <v>397</v>
      </c>
      <c r="R91" s="15" t="s">
        <v>347</v>
      </c>
      <c r="S91" s="15" t="e">
        <v>#N/A</v>
      </c>
      <c r="T91" s="16" t="str">
        <f>_xlfn.IFNA(IF(Table1[[#This Row],[Credit Duration]] = 1, "", IFERROR(DATE(2020-S91,7,1), "")), "")</f>
        <v/>
      </c>
    </row>
    <row r="92" spans="17:20" x14ac:dyDescent="0.55000000000000004">
      <c r="Q92" s="15" t="s">
        <v>397</v>
      </c>
      <c r="R92" s="15" t="s">
        <v>350</v>
      </c>
      <c r="S92" s="15" t="e">
        <v>#N/A</v>
      </c>
      <c r="T92" s="16" t="str">
        <f>_xlfn.IFNA(IF(Table1[[#This Row],[Credit Duration]] = 1, "", IFERROR(DATE(2020-S92,7,1), "")), "")</f>
        <v/>
      </c>
    </row>
    <row r="93" spans="17:20" x14ac:dyDescent="0.55000000000000004">
      <c r="Q93" s="15" t="s">
        <v>398</v>
      </c>
      <c r="R93" s="15" t="s">
        <v>347</v>
      </c>
      <c r="S93" s="15" t="e">
        <v>#N/A</v>
      </c>
      <c r="T93" s="16" t="str">
        <f>_xlfn.IFNA(IF(Table1[[#This Row],[Credit Duration]] = 1, "", IFERROR(DATE(2020-S93,7,1), "")), "")</f>
        <v/>
      </c>
    </row>
    <row r="94" spans="17:20" x14ac:dyDescent="0.55000000000000004">
      <c r="Q94" s="15" t="s">
        <v>398</v>
      </c>
      <c r="R94" s="15" t="s">
        <v>350</v>
      </c>
      <c r="S94" s="15" t="e">
        <v>#N/A</v>
      </c>
      <c r="T94" s="16" t="str">
        <f>_xlfn.IFNA(IF(Table1[[#This Row],[Credit Duration]] = 1, "", IFERROR(DATE(2020-S94,7,1), "")), "")</f>
        <v/>
      </c>
    </row>
    <row r="95" spans="17:20" x14ac:dyDescent="0.55000000000000004">
      <c r="Q95" s="15" t="s">
        <v>399</v>
      </c>
      <c r="R95" s="15" t="s">
        <v>347</v>
      </c>
      <c r="S95" s="15" t="e">
        <v>#N/A</v>
      </c>
      <c r="T95" s="16" t="str">
        <f>_xlfn.IFNA(IF(Table1[[#This Row],[Credit Duration]] = 1, "", IFERROR(DATE(2020-S95,7,1), "")), "")</f>
        <v/>
      </c>
    </row>
    <row r="96" spans="17:20" x14ac:dyDescent="0.55000000000000004">
      <c r="Q96" s="15" t="s">
        <v>399</v>
      </c>
      <c r="R96" s="15" t="s">
        <v>350</v>
      </c>
      <c r="S96" s="15" t="e">
        <v>#N/A</v>
      </c>
      <c r="T96" s="16" t="str">
        <f>_xlfn.IFNA(IF(Table1[[#This Row],[Credit Duration]] = 1, "", IFERROR(DATE(2020-S96,7,1), "")), "")</f>
        <v/>
      </c>
    </row>
    <row r="97" spans="17:20" x14ac:dyDescent="0.55000000000000004">
      <c r="Q97" s="15" t="s">
        <v>400</v>
      </c>
      <c r="R97" s="15" t="s">
        <v>347</v>
      </c>
      <c r="S97" s="15" t="e">
        <v>#N/A</v>
      </c>
      <c r="T97" s="16" t="str">
        <f>_xlfn.IFNA(IF(Table1[[#This Row],[Credit Duration]] = 1, "", IFERROR(DATE(2020-S97,7,1), "")), "")</f>
        <v/>
      </c>
    </row>
    <row r="98" spans="17:20" x14ac:dyDescent="0.55000000000000004">
      <c r="Q98" s="15" t="s">
        <v>400</v>
      </c>
      <c r="R98" s="15" t="s">
        <v>350</v>
      </c>
      <c r="S98" s="15" t="e">
        <v>#N/A</v>
      </c>
      <c r="T98" s="16" t="str">
        <f>_xlfn.IFNA(IF(Table1[[#This Row],[Credit Duration]] = 1, "", IFERROR(DATE(2020-S98,7,1), "")), "")</f>
        <v/>
      </c>
    </row>
    <row r="99" spans="17:20" x14ac:dyDescent="0.55000000000000004">
      <c r="Q99" s="15" t="s">
        <v>401</v>
      </c>
      <c r="R99" s="15" t="s">
        <v>347</v>
      </c>
      <c r="S99" s="15" t="e">
        <v>#N/A</v>
      </c>
      <c r="T99" s="16" t="str">
        <f>_xlfn.IFNA(IF(Table1[[#This Row],[Credit Duration]] = 1, "", IFERROR(DATE(2020-S99,7,1), "")), "")</f>
        <v/>
      </c>
    </row>
    <row r="100" spans="17:20" x14ac:dyDescent="0.55000000000000004">
      <c r="Q100" s="15" t="s">
        <v>401</v>
      </c>
      <c r="R100" s="15" t="s">
        <v>350</v>
      </c>
      <c r="S100" s="15" t="e">
        <v>#N/A</v>
      </c>
      <c r="T100" s="16" t="str">
        <f>_xlfn.IFNA(IF(Table1[[#This Row],[Credit Duration]] = 1, "", IFERROR(DATE(2020-S100,7,1), "")), "")</f>
        <v/>
      </c>
    </row>
    <row r="101" spans="17:20" x14ac:dyDescent="0.55000000000000004">
      <c r="Q101" s="15" t="s">
        <v>402</v>
      </c>
      <c r="R101" s="15" t="s">
        <v>347</v>
      </c>
      <c r="S101" s="15" t="e">
        <v>#N/A</v>
      </c>
      <c r="T101" s="16" t="str">
        <f>_xlfn.IFNA(IF(Table1[[#This Row],[Credit Duration]] = 1, "", IFERROR(DATE(2020-S101,7,1), "")), "")</f>
        <v/>
      </c>
    </row>
    <row r="102" spans="17:20" x14ac:dyDescent="0.55000000000000004">
      <c r="Q102" s="15" t="s">
        <v>402</v>
      </c>
      <c r="R102" s="15" t="s">
        <v>350</v>
      </c>
      <c r="S102" s="15" t="e">
        <v>#N/A</v>
      </c>
      <c r="T102" s="16" t="str">
        <f>_xlfn.IFNA(IF(Table1[[#This Row],[Credit Duration]] = 1, "", IFERROR(DATE(2020-S102,7,1), "")), "")</f>
        <v/>
      </c>
    </row>
    <row r="103" spans="17:20" x14ac:dyDescent="0.55000000000000004">
      <c r="Q103" s="15" t="s">
        <v>403</v>
      </c>
      <c r="R103" s="15" t="s">
        <v>347</v>
      </c>
      <c r="S103" s="15" t="e">
        <v>#N/A</v>
      </c>
      <c r="T103" s="16" t="str">
        <f>_xlfn.IFNA(IF(Table1[[#This Row],[Credit Duration]] = 1, "", IFERROR(DATE(2020-S103,7,1), "")), "")</f>
        <v/>
      </c>
    </row>
    <row r="104" spans="17:20" x14ac:dyDescent="0.55000000000000004">
      <c r="Q104" s="15" t="s">
        <v>403</v>
      </c>
      <c r="R104" s="15" t="s">
        <v>350</v>
      </c>
      <c r="S104" s="15" t="e">
        <v>#N/A</v>
      </c>
      <c r="T104" s="16" t="str">
        <f>_xlfn.IFNA(IF(Table1[[#This Row],[Credit Duration]] = 1, "", IFERROR(DATE(2020-S104,7,1), "")), "")</f>
        <v/>
      </c>
    </row>
    <row r="105" spans="17:20" x14ac:dyDescent="0.55000000000000004">
      <c r="Q105" s="15" t="s">
        <v>404</v>
      </c>
      <c r="R105" s="15" t="s">
        <v>347</v>
      </c>
      <c r="S105" s="15" t="e">
        <v>#N/A</v>
      </c>
      <c r="T105" s="16" t="str">
        <f>_xlfn.IFNA(IF(Table1[[#This Row],[Credit Duration]] = 1, "", IFERROR(DATE(2020-S105,7,1), "")), "")</f>
        <v/>
      </c>
    </row>
    <row r="106" spans="17:20" x14ac:dyDescent="0.55000000000000004">
      <c r="Q106" s="15" t="s">
        <v>404</v>
      </c>
      <c r="R106" s="15" t="s">
        <v>350</v>
      </c>
      <c r="S106" s="15" t="e">
        <v>#N/A</v>
      </c>
      <c r="T106" s="16" t="str">
        <f>_xlfn.IFNA(IF(Table1[[#This Row],[Credit Duration]] = 1, "", IFERROR(DATE(2020-S106,7,1), "")), "")</f>
        <v/>
      </c>
    </row>
    <row r="107" spans="17:20" x14ac:dyDescent="0.55000000000000004">
      <c r="Q107" s="15" t="s">
        <v>405</v>
      </c>
      <c r="R107" s="15" t="s">
        <v>347</v>
      </c>
      <c r="S107" s="15" t="e">
        <v>#N/A</v>
      </c>
      <c r="T107" s="16" t="str">
        <f>_xlfn.IFNA(IF(Table1[[#This Row],[Credit Duration]] = 1, "", IFERROR(DATE(2020-S107,7,1), "")), "")</f>
        <v/>
      </c>
    </row>
    <row r="108" spans="17:20" x14ac:dyDescent="0.55000000000000004">
      <c r="Q108" s="15" t="s">
        <v>405</v>
      </c>
      <c r="R108" s="15" t="s">
        <v>350</v>
      </c>
      <c r="S108" s="15" t="e">
        <v>#N/A</v>
      </c>
      <c r="T108" s="16" t="str">
        <f>_xlfn.IFNA(IF(Table1[[#This Row],[Credit Duration]] = 1, "", IFERROR(DATE(2020-S108,7,1), "")), "")</f>
        <v/>
      </c>
    </row>
    <row r="109" spans="17:20" x14ac:dyDescent="0.55000000000000004">
      <c r="Q109" s="15" t="s">
        <v>406</v>
      </c>
      <c r="R109" s="15" t="s">
        <v>347</v>
      </c>
      <c r="S109" s="15" t="e">
        <v>#N/A</v>
      </c>
      <c r="T109" s="16" t="str">
        <f>_xlfn.IFNA(IF(Table1[[#This Row],[Credit Duration]] = 1, "", IFERROR(DATE(2020-S109,7,1), "")), "")</f>
        <v/>
      </c>
    </row>
    <row r="110" spans="17:20" x14ac:dyDescent="0.55000000000000004">
      <c r="Q110" s="15" t="s">
        <v>406</v>
      </c>
      <c r="R110" s="15" t="s">
        <v>350</v>
      </c>
      <c r="S110" s="15" t="e">
        <v>#N/A</v>
      </c>
      <c r="T110" s="16" t="str">
        <f>_xlfn.IFNA(IF(Table1[[#This Row],[Credit Duration]] = 1, "", IFERROR(DATE(2020-S110,7,1), "")), "")</f>
        <v/>
      </c>
    </row>
    <row r="111" spans="17:20" x14ac:dyDescent="0.55000000000000004">
      <c r="Q111" s="15" t="s">
        <v>407</v>
      </c>
      <c r="R111" s="15" t="s">
        <v>347</v>
      </c>
      <c r="S111" s="15" t="e">
        <v>#N/A</v>
      </c>
      <c r="T111" s="16" t="str">
        <f>_xlfn.IFNA(IF(Table1[[#This Row],[Credit Duration]] = 1, "", IFERROR(DATE(2020-S111,7,1), "")), "")</f>
        <v/>
      </c>
    </row>
    <row r="112" spans="17:20" x14ac:dyDescent="0.55000000000000004">
      <c r="Q112" s="15" t="s">
        <v>407</v>
      </c>
      <c r="R112" s="15" t="s">
        <v>350</v>
      </c>
      <c r="S112" s="15" t="e">
        <v>#N/A</v>
      </c>
      <c r="T112" s="16" t="str">
        <f>_xlfn.IFNA(IF(Table1[[#This Row],[Credit Duration]] = 1, "", IFERROR(DATE(2020-S112,7,1), "")), "")</f>
        <v/>
      </c>
    </row>
    <row r="113" spans="17:20" x14ac:dyDescent="0.55000000000000004">
      <c r="Q113" s="15" t="s">
        <v>408</v>
      </c>
      <c r="R113" s="15" t="s">
        <v>347</v>
      </c>
      <c r="S113" s="15" t="e">
        <v>#N/A</v>
      </c>
      <c r="T113" s="16" t="str">
        <f>_xlfn.IFNA(IF(Table1[[#This Row],[Credit Duration]] = 1, "", IFERROR(DATE(2020-S113,7,1), "")), "")</f>
        <v/>
      </c>
    </row>
    <row r="114" spans="17:20" x14ac:dyDescent="0.55000000000000004">
      <c r="Q114" s="15" t="s">
        <v>408</v>
      </c>
      <c r="R114" s="15" t="s">
        <v>350</v>
      </c>
      <c r="S114" s="15" t="e">
        <v>#N/A</v>
      </c>
      <c r="T114" s="16" t="str">
        <f>_xlfn.IFNA(IF(Table1[[#This Row],[Credit Duration]] = 1, "", IFERROR(DATE(2020-S114,7,1), "")), "")</f>
        <v/>
      </c>
    </row>
    <row r="115" spans="17:20" x14ac:dyDescent="0.55000000000000004">
      <c r="Q115" s="15" t="s">
        <v>409</v>
      </c>
      <c r="R115" s="15" t="s">
        <v>347</v>
      </c>
      <c r="S115" s="15" t="e">
        <v>#N/A</v>
      </c>
      <c r="T115" s="16" t="str">
        <f>_xlfn.IFNA(IF(Table1[[#This Row],[Credit Duration]] = 1, "", IFERROR(DATE(2020-S115,7,1), "")), "")</f>
        <v/>
      </c>
    </row>
    <row r="116" spans="17:20" x14ac:dyDescent="0.55000000000000004">
      <c r="Q116" s="15" t="s">
        <v>409</v>
      </c>
      <c r="R116" s="15" t="s">
        <v>350</v>
      </c>
      <c r="S116" s="15" t="e">
        <v>#N/A</v>
      </c>
      <c r="T116" s="16" t="str">
        <f>_xlfn.IFNA(IF(Table1[[#This Row],[Credit Duration]] = 1, "", IFERROR(DATE(2020-S116,7,1), "")), "")</f>
        <v/>
      </c>
    </row>
    <row r="117" spans="17:20" x14ac:dyDescent="0.55000000000000004">
      <c r="Q117" s="15" t="s">
        <v>410</v>
      </c>
      <c r="R117" s="15" t="s">
        <v>347</v>
      </c>
      <c r="S117" s="15" t="e">
        <v>#N/A</v>
      </c>
      <c r="T117" s="16" t="str">
        <f>_xlfn.IFNA(IF(Table1[[#This Row],[Credit Duration]] = 1, "", IFERROR(DATE(2020-S117,7,1), "")), "")</f>
        <v/>
      </c>
    </row>
    <row r="118" spans="17:20" x14ac:dyDescent="0.55000000000000004">
      <c r="Q118" s="15" t="s">
        <v>410</v>
      </c>
      <c r="R118" s="15" t="s">
        <v>350</v>
      </c>
      <c r="S118" s="15" t="e">
        <v>#N/A</v>
      </c>
      <c r="T118" s="16" t="str">
        <f>_xlfn.IFNA(IF(Table1[[#This Row],[Credit Duration]] = 1, "", IFERROR(DATE(2020-S118,7,1), "")), "")</f>
        <v/>
      </c>
    </row>
    <row r="119" spans="17:20" x14ac:dyDescent="0.55000000000000004">
      <c r="Q119" s="15" t="s">
        <v>411</v>
      </c>
      <c r="R119" s="15" t="s">
        <v>347</v>
      </c>
      <c r="S119" s="15" t="e">
        <v>#N/A</v>
      </c>
      <c r="T119" s="16" t="str">
        <f>_xlfn.IFNA(IF(Table1[[#This Row],[Credit Duration]] = 1, "", IFERROR(DATE(2020-S119,7,1), "")), "")</f>
        <v/>
      </c>
    </row>
    <row r="120" spans="17:20" x14ac:dyDescent="0.55000000000000004">
      <c r="Q120" s="15" t="s">
        <v>411</v>
      </c>
      <c r="R120" s="15" t="s">
        <v>350</v>
      </c>
      <c r="S120" s="15" t="e">
        <v>#N/A</v>
      </c>
      <c r="T120" s="16" t="str">
        <f>_xlfn.IFNA(IF(Table1[[#This Row],[Credit Duration]] = 1, "", IFERROR(DATE(2020-S120,7,1), "")), "")</f>
        <v/>
      </c>
    </row>
    <row r="121" spans="17:20" x14ac:dyDescent="0.55000000000000004">
      <c r="Q121" s="15" t="s">
        <v>412</v>
      </c>
      <c r="R121" s="15" t="s">
        <v>347</v>
      </c>
      <c r="S121" s="15" t="e">
        <v>#N/A</v>
      </c>
      <c r="T121" s="16" t="str">
        <f>_xlfn.IFNA(IF(Table1[[#This Row],[Credit Duration]] = 1, "", IFERROR(DATE(2020-S121,7,1), "")), "")</f>
        <v/>
      </c>
    </row>
    <row r="122" spans="17:20" x14ac:dyDescent="0.55000000000000004">
      <c r="Q122" s="15" t="s">
        <v>412</v>
      </c>
      <c r="R122" s="15" t="s">
        <v>350</v>
      </c>
      <c r="S122" s="15" t="e">
        <v>#N/A</v>
      </c>
      <c r="T122" s="16" t="str">
        <f>_xlfn.IFNA(IF(Table1[[#This Row],[Credit Duration]] = 1, "", IFERROR(DATE(2020-S122,7,1), "")), "")</f>
        <v/>
      </c>
    </row>
    <row r="123" spans="17:20" x14ac:dyDescent="0.55000000000000004">
      <c r="Q123" s="15" t="s">
        <v>413</v>
      </c>
      <c r="R123" s="15" t="s">
        <v>347</v>
      </c>
      <c r="S123" s="15" t="e">
        <v>#N/A</v>
      </c>
      <c r="T123" s="16" t="str">
        <f>_xlfn.IFNA(IF(Table1[[#This Row],[Credit Duration]] = 1, "", IFERROR(DATE(2020-S123,7,1), "")), "")</f>
        <v/>
      </c>
    </row>
    <row r="124" spans="17:20" x14ac:dyDescent="0.55000000000000004">
      <c r="Q124" s="15" t="s">
        <v>413</v>
      </c>
      <c r="R124" s="15" t="s">
        <v>350</v>
      </c>
      <c r="S124" s="15" t="e">
        <v>#N/A</v>
      </c>
      <c r="T124" s="16" t="str">
        <f>_xlfn.IFNA(IF(Table1[[#This Row],[Credit Duration]] = 1, "", IFERROR(DATE(2020-S124,7,1), "")), "")</f>
        <v/>
      </c>
    </row>
    <row r="125" spans="17:20" x14ac:dyDescent="0.55000000000000004">
      <c r="Q125" s="15" t="s">
        <v>414</v>
      </c>
      <c r="R125" s="15" t="s">
        <v>347</v>
      </c>
      <c r="S125" s="15" t="e">
        <v>#N/A</v>
      </c>
      <c r="T125" s="16" t="str">
        <f>_xlfn.IFNA(IF(Table1[[#This Row],[Credit Duration]] = 1, "", IFERROR(DATE(2020-S125,7,1), "")), "")</f>
        <v/>
      </c>
    </row>
    <row r="126" spans="17:20" x14ac:dyDescent="0.55000000000000004">
      <c r="Q126" s="15" t="s">
        <v>414</v>
      </c>
      <c r="R126" s="15" t="s">
        <v>350</v>
      </c>
      <c r="S126" s="15" t="e">
        <v>#N/A</v>
      </c>
      <c r="T126" s="16" t="str">
        <f>_xlfn.IFNA(IF(Table1[[#This Row],[Credit Duration]] = 1, "", IFERROR(DATE(2020-S126,7,1), "")), "")</f>
        <v/>
      </c>
    </row>
    <row r="127" spans="17:20" x14ac:dyDescent="0.55000000000000004">
      <c r="Q127" s="15" t="s">
        <v>415</v>
      </c>
      <c r="R127" s="15" t="s">
        <v>347</v>
      </c>
      <c r="S127" s="15" t="e">
        <v>#N/A</v>
      </c>
      <c r="T127" s="16" t="str">
        <f>_xlfn.IFNA(IF(Table1[[#This Row],[Credit Duration]] = 1, "", IFERROR(DATE(2020-S127,7,1), "")), "")</f>
        <v/>
      </c>
    </row>
    <row r="128" spans="17:20" x14ac:dyDescent="0.55000000000000004">
      <c r="Q128" s="15" t="s">
        <v>415</v>
      </c>
      <c r="R128" s="15" t="s">
        <v>350</v>
      </c>
      <c r="S128" s="15" t="e">
        <v>#N/A</v>
      </c>
      <c r="T128" s="16" t="str">
        <f>_xlfn.IFNA(IF(Table1[[#This Row],[Credit Duration]] = 1, "", IFERROR(DATE(2020-S128,7,1), "")), "")</f>
        <v/>
      </c>
    </row>
    <row r="129" spans="17:20" x14ac:dyDescent="0.55000000000000004">
      <c r="Q129" s="15" t="s">
        <v>416</v>
      </c>
      <c r="R129" s="15" t="s">
        <v>347</v>
      </c>
      <c r="S129" s="15" t="e">
        <v>#N/A</v>
      </c>
      <c r="T129" s="16" t="str">
        <f>_xlfn.IFNA(IF(Table1[[#This Row],[Credit Duration]] = 1, "", IFERROR(DATE(2020-S129,7,1), "")), "")</f>
        <v/>
      </c>
    </row>
    <row r="130" spans="17:20" x14ac:dyDescent="0.55000000000000004">
      <c r="Q130" s="15" t="s">
        <v>416</v>
      </c>
      <c r="R130" s="15" t="s">
        <v>350</v>
      </c>
      <c r="S130" s="15" t="e">
        <v>#N/A</v>
      </c>
      <c r="T130" s="16" t="str">
        <f>_xlfn.IFNA(IF(Table1[[#This Row],[Credit Duration]] = 1, "", IFERROR(DATE(2020-S130,7,1), "")), "")</f>
        <v/>
      </c>
    </row>
    <row r="131" spans="17:20" x14ac:dyDescent="0.55000000000000004">
      <c r="Q131" s="15" t="s">
        <v>417</v>
      </c>
      <c r="R131" s="15" t="s">
        <v>347</v>
      </c>
      <c r="S131" s="15" t="e">
        <v>#N/A</v>
      </c>
      <c r="T131" s="16" t="str">
        <f>_xlfn.IFNA(IF(Table1[[#This Row],[Credit Duration]] = 1, "", IFERROR(DATE(2020-S131,7,1), "")), "")</f>
        <v/>
      </c>
    </row>
    <row r="132" spans="17:20" x14ac:dyDescent="0.55000000000000004">
      <c r="Q132" s="15" t="s">
        <v>417</v>
      </c>
      <c r="R132" s="15" t="s">
        <v>350</v>
      </c>
      <c r="S132" s="15" t="e">
        <v>#N/A</v>
      </c>
      <c r="T132" s="16" t="str">
        <f>_xlfn.IFNA(IF(Table1[[#This Row],[Credit Duration]] = 1, "", IFERROR(DATE(2020-S132,7,1), "")), "")</f>
        <v/>
      </c>
    </row>
    <row r="133" spans="17:20" x14ac:dyDescent="0.55000000000000004">
      <c r="Q133" s="15" t="s">
        <v>418</v>
      </c>
      <c r="R133" s="15" t="s">
        <v>347</v>
      </c>
      <c r="S133" s="15" t="e">
        <v>#N/A</v>
      </c>
      <c r="T133" s="16" t="str">
        <f>_xlfn.IFNA(IF(Table1[[#This Row],[Credit Duration]] = 1, "", IFERROR(DATE(2020-S133,7,1), "")), "")</f>
        <v/>
      </c>
    </row>
    <row r="134" spans="17:20" x14ac:dyDescent="0.55000000000000004">
      <c r="Q134" s="15" t="s">
        <v>418</v>
      </c>
      <c r="R134" s="15" t="s">
        <v>350</v>
      </c>
      <c r="S134" s="15" t="e">
        <v>#N/A</v>
      </c>
      <c r="T134" s="16" t="str">
        <f>_xlfn.IFNA(IF(Table1[[#This Row],[Credit Duration]] = 1, "", IFERROR(DATE(2020-S134,7,1), "")), "")</f>
        <v/>
      </c>
    </row>
    <row r="135" spans="17:20" x14ac:dyDescent="0.55000000000000004">
      <c r="Q135" s="15" t="s">
        <v>419</v>
      </c>
      <c r="R135" s="15" t="s">
        <v>347</v>
      </c>
      <c r="S135" s="15" t="e">
        <v>#N/A</v>
      </c>
      <c r="T135" s="16" t="str">
        <f>_xlfn.IFNA(IF(Table1[[#This Row],[Credit Duration]] = 1, "", IFERROR(DATE(2020-S135,7,1), "")), "")</f>
        <v/>
      </c>
    </row>
    <row r="136" spans="17:20" x14ac:dyDescent="0.55000000000000004">
      <c r="Q136" s="15" t="s">
        <v>419</v>
      </c>
      <c r="R136" s="15" t="s">
        <v>350</v>
      </c>
      <c r="S136" s="15" t="e">
        <v>#N/A</v>
      </c>
      <c r="T136" s="16" t="str">
        <f>_xlfn.IFNA(IF(Table1[[#This Row],[Credit Duration]] = 1, "", IFERROR(DATE(2020-S136,7,1), "")), "")</f>
        <v/>
      </c>
    </row>
    <row r="137" spans="17:20" x14ac:dyDescent="0.55000000000000004">
      <c r="Q137" s="15" t="s">
        <v>420</v>
      </c>
      <c r="R137" s="15" t="s">
        <v>347</v>
      </c>
      <c r="S137" s="15" t="e">
        <v>#N/A</v>
      </c>
      <c r="T137" s="16" t="str">
        <f>_xlfn.IFNA(IF(Table1[[#This Row],[Credit Duration]] = 1, "", IFERROR(DATE(2020-S137,7,1), "")), "")</f>
        <v/>
      </c>
    </row>
    <row r="138" spans="17:20" x14ac:dyDescent="0.55000000000000004">
      <c r="Q138" s="15" t="s">
        <v>420</v>
      </c>
      <c r="R138" s="15" t="s">
        <v>350</v>
      </c>
      <c r="S138" s="15" t="e">
        <v>#N/A</v>
      </c>
      <c r="T138" s="16" t="str">
        <f>_xlfn.IFNA(IF(Table1[[#This Row],[Credit Duration]] = 1, "", IFERROR(DATE(2020-S138,7,1), "")), "")</f>
        <v/>
      </c>
    </row>
    <row r="139" spans="17:20" x14ac:dyDescent="0.55000000000000004">
      <c r="Q139" s="15" t="s">
        <v>421</v>
      </c>
      <c r="R139" s="15" t="s">
        <v>347</v>
      </c>
      <c r="S139" s="15" t="e">
        <v>#N/A</v>
      </c>
      <c r="T139" s="16" t="str">
        <f>_xlfn.IFNA(IF(Table1[[#This Row],[Credit Duration]] = 1, "", IFERROR(DATE(2020-S139,7,1), "")), "")</f>
        <v/>
      </c>
    </row>
    <row r="140" spans="17:20" x14ac:dyDescent="0.55000000000000004">
      <c r="Q140" s="15" t="s">
        <v>421</v>
      </c>
      <c r="R140" s="15" t="s">
        <v>350</v>
      </c>
      <c r="S140" s="15" t="e">
        <v>#N/A</v>
      </c>
      <c r="T140" s="16" t="str">
        <f>_xlfn.IFNA(IF(Table1[[#This Row],[Credit Duration]] = 1, "", IFERROR(DATE(2020-S140,7,1), "")), "")</f>
        <v/>
      </c>
    </row>
    <row r="141" spans="17:20" x14ac:dyDescent="0.55000000000000004">
      <c r="Q141" s="15" t="s">
        <v>422</v>
      </c>
      <c r="R141" s="15" t="s">
        <v>347</v>
      </c>
      <c r="S141" s="15" t="e">
        <v>#N/A</v>
      </c>
      <c r="T141" s="16" t="str">
        <f>_xlfn.IFNA(IF(Table1[[#This Row],[Credit Duration]] = 1, "", IFERROR(DATE(2020-S141,7,1), "")), "")</f>
        <v/>
      </c>
    </row>
    <row r="142" spans="17:20" x14ac:dyDescent="0.55000000000000004">
      <c r="Q142" s="15" t="s">
        <v>422</v>
      </c>
      <c r="R142" s="15" t="s">
        <v>350</v>
      </c>
      <c r="S142" s="15" t="e">
        <v>#N/A</v>
      </c>
      <c r="T142" s="16" t="str">
        <f>_xlfn.IFNA(IF(Table1[[#This Row],[Credit Duration]] = 1, "", IFERROR(DATE(2020-S142,7,1), "")), "")</f>
        <v/>
      </c>
    </row>
    <row r="143" spans="17:20" x14ac:dyDescent="0.55000000000000004">
      <c r="Q143" s="15" t="s">
        <v>423</v>
      </c>
      <c r="R143" s="15" t="s">
        <v>347</v>
      </c>
      <c r="S143" s="15" t="e">
        <v>#N/A</v>
      </c>
      <c r="T143" s="16" t="str">
        <f>_xlfn.IFNA(IF(Table1[[#This Row],[Credit Duration]] = 1, "", IFERROR(DATE(2020-S143,7,1), "")), "")</f>
        <v/>
      </c>
    </row>
    <row r="144" spans="17:20" x14ac:dyDescent="0.55000000000000004">
      <c r="Q144" s="15" t="s">
        <v>423</v>
      </c>
      <c r="R144" s="15" t="s">
        <v>350</v>
      </c>
      <c r="S144" s="15" t="e">
        <v>#N/A</v>
      </c>
      <c r="T144" s="16" t="str">
        <f>_xlfn.IFNA(IF(Table1[[#This Row],[Credit Duration]] = 1, "", IFERROR(DATE(2020-S144,7,1), "")), "")</f>
        <v/>
      </c>
    </row>
    <row r="145" spans="17:20" x14ac:dyDescent="0.55000000000000004">
      <c r="Q145" s="15" t="s">
        <v>424</v>
      </c>
      <c r="R145" s="15" t="s">
        <v>347</v>
      </c>
      <c r="S145" s="15" t="e">
        <v>#N/A</v>
      </c>
      <c r="T145" s="16" t="str">
        <f>_xlfn.IFNA(IF(Table1[[#This Row],[Credit Duration]] = 1, "", IFERROR(DATE(2020-S145,7,1), "")), "")</f>
        <v/>
      </c>
    </row>
    <row r="146" spans="17:20" x14ac:dyDescent="0.55000000000000004">
      <c r="Q146" s="15" t="s">
        <v>424</v>
      </c>
      <c r="R146" s="15" t="s">
        <v>350</v>
      </c>
      <c r="S146" s="15" t="e">
        <v>#N/A</v>
      </c>
      <c r="T146" s="16" t="str">
        <f>_xlfn.IFNA(IF(Table1[[#This Row],[Credit Duration]] = 1, "", IFERROR(DATE(2020-S146,7,1), "")), "")</f>
        <v/>
      </c>
    </row>
    <row r="147" spans="17:20" x14ac:dyDescent="0.55000000000000004">
      <c r="Q147" s="15" t="s">
        <v>425</v>
      </c>
      <c r="R147" s="15" t="s">
        <v>347</v>
      </c>
      <c r="S147" s="15" t="e">
        <v>#N/A</v>
      </c>
      <c r="T147" s="16" t="str">
        <f>_xlfn.IFNA(IF(Table1[[#This Row],[Credit Duration]] = 1, "", IFERROR(DATE(2020-S147,7,1), "")), "")</f>
        <v/>
      </c>
    </row>
    <row r="148" spans="17:20" x14ac:dyDescent="0.55000000000000004">
      <c r="Q148" s="15" t="s">
        <v>425</v>
      </c>
      <c r="R148" s="15" t="s">
        <v>350</v>
      </c>
      <c r="S148" s="15" t="e">
        <v>#N/A</v>
      </c>
      <c r="T148" s="16" t="str">
        <f>_xlfn.IFNA(IF(Table1[[#This Row],[Credit Duration]] = 1, "", IFERROR(DATE(2020-S148,7,1), "")), "")</f>
        <v/>
      </c>
    </row>
    <row r="149" spans="17:20" x14ac:dyDescent="0.55000000000000004">
      <c r="Q149" s="15" t="s">
        <v>426</v>
      </c>
      <c r="R149" s="15" t="s">
        <v>347</v>
      </c>
      <c r="S149" s="15" t="e">
        <v>#N/A</v>
      </c>
      <c r="T149" s="16" t="str">
        <f>_xlfn.IFNA(IF(Table1[[#This Row],[Credit Duration]] = 1, "", IFERROR(DATE(2020-S149,7,1), "")), "")</f>
        <v/>
      </c>
    </row>
    <row r="150" spans="17:20" x14ac:dyDescent="0.55000000000000004">
      <c r="Q150" s="15" t="s">
        <v>426</v>
      </c>
      <c r="R150" s="15" t="s">
        <v>350</v>
      </c>
      <c r="S150" s="15" t="e">
        <v>#N/A</v>
      </c>
      <c r="T150" s="16" t="str">
        <f>_xlfn.IFNA(IF(Table1[[#This Row],[Credit Duration]] = 1, "", IFERROR(DATE(2020-S150,7,1), "")), "")</f>
        <v/>
      </c>
    </row>
    <row r="151" spans="17:20" x14ac:dyDescent="0.55000000000000004">
      <c r="Q151" s="15" t="s">
        <v>427</v>
      </c>
      <c r="R151" s="15" t="s">
        <v>347</v>
      </c>
      <c r="S151" s="15" t="e">
        <v>#N/A</v>
      </c>
      <c r="T151" s="16" t="str">
        <f>_xlfn.IFNA(IF(Table1[[#This Row],[Credit Duration]] = 1, "", IFERROR(DATE(2020-S151,7,1), "")), "")</f>
        <v/>
      </c>
    </row>
    <row r="152" spans="17:20" x14ac:dyDescent="0.55000000000000004">
      <c r="Q152" s="15" t="s">
        <v>427</v>
      </c>
      <c r="R152" s="15" t="s">
        <v>350</v>
      </c>
      <c r="S152" s="15" t="e">
        <v>#N/A</v>
      </c>
      <c r="T152" s="16" t="str">
        <f>_xlfn.IFNA(IF(Table1[[#This Row],[Credit Duration]] = 1, "", IFERROR(DATE(2020-S152,7,1), "")), "")</f>
        <v/>
      </c>
    </row>
    <row r="153" spans="17:20" x14ac:dyDescent="0.55000000000000004">
      <c r="Q153" s="15" t="s">
        <v>428</v>
      </c>
      <c r="R153" s="15" t="s">
        <v>347</v>
      </c>
      <c r="S153" s="15" t="e">
        <v>#N/A</v>
      </c>
      <c r="T153" s="16" t="str">
        <f>_xlfn.IFNA(IF(Table1[[#This Row],[Credit Duration]] = 1, "", IFERROR(DATE(2020-S153,7,1), "")), "")</f>
        <v/>
      </c>
    </row>
    <row r="154" spans="17:20" x14ac:dyDescent="0.55000000000000004">
      <c r="Q154" s="15" t="s">
        <v>428</v>
      </c>
      <c r="R154" s="15" t="s">
        <v>350</v>
      </c>
      <c r="S154" s="15" t="e">
        <v>#N/A</v>
      </c>
      <c r="T154" s="16" t="str">
        <f>_xlfn.IFNA(IF(Table1[[#This Row],[Credit Duration]] = 1, "", IFERROR(DATE(2020-S154,7,1), "")), "")</f>
        <v/>
      </c>
    </row>
    <row r="155" spans="17:20" x14ac:dyDescent="0.55000000000000004">
      <c r="Q155" s="15" t="s">
        <v>429</v>
      </c>
      <c r="R155" s="15" t="s">
        <v>347</v>
      </c>
      <c r="S155" s="15" t="e">
        <v>#N/A</v>
      </c>
      <c r="T155" s="16" t="str">
        <f>_xlfn.IFNA(IF(Table1[[#This Row],[Credit Duration]] = 1, "", IFERROR(DATE(2020-S155,7,1), "")), "")</f>
        <v/>
      </c>
    </row>
    <row r="156" spans="17:20" x14ac:dyDescent="0.55000000000000004">
      <c r="Q156" s="15" t="s">
        <v>429</v>
      </c>
      <c r="R156" s="15" t="s">
        <v>350</v>
      </c>
      <c r="S156" s="15" t="e">
        <v>#N/A</v>
      </c>
      <c r="T156" s="16" t="str">
        <f>_xlfn.IFNA(IF(Table1[[#This Row],[Credit Duration]] = 1, "", IFERROR(DATE(2020-S156,7,1), "")), "")</f>
        <v/>
      </c>
    </row>
    <row r="157" spans="17:20" x14ac:dyDescent="0.55000000000000004">
      <c r="Q157" s="15" t="s">
        <v>430</v>
      </c>
      <c r="R157" s="15" t="s">
        <v>347</v>
      </c>
      <c r="S157" s="15" t="e">
        <v>#N/A</v>
      </c>
      <c r="T157" s="16" t="str">
        <f>_xlfn.IFNA(IF(Table1[[#This Row],[Credit Duration]] = 1, "", IFERROR(DATE(2020-S157,7,1), "")), "")</f>
        <v/>
      </c>
    </row>
    <row r="158" spans="17:20" x14ac:dyDescent="0.55000000000000004">
      <c r="Q158" s="15" t="s">
        <v>430</v>
      </c>
      <c r="R158" s="15" t="s">
        <v>350</v>
      </c>
      <c r="S158" s="15" t="e">
        <v>#N/A</v>
      </c>
      <c r="T158" s="16" t="str">
        <f>_xlfn.IFNA(IF(Table1[[#This Row],[Credit Duration]] = 1, "", IFERROR(DATE(2020-S158,7,1), "")), "")</f>
        <v/>
      </c>
    </row>
    <row r="159" spans="17:20" x14ac:dyDescent="0.55000000000000004">
      <c r="Q159" s="15" t="s">
        <v>431</v>
      </c>
      <c r="R159" s="15" t="s">
        <v>347</v>
      </c>
      <c r="S159" s="15" t="e">
        <v>#N/A</v>
      </c>
      <c r="T159" s="16" t="str">
        <f>_xlfn.IFNA(IF(Table1[[#This Row],[Credit Duration]] = 1, "", IFERROR(DATE(2020-S159,7,1), "")), "")</f>
        <v/>
      </c>
    </row>
    <row r="160" spans="17:20" x14ac:dyDescent="0.55000000000000004">
      <c r="Q160" s="15" t="s">
        <v>431</v>
      </c>
      <c r="R160" s="15" t="s">
        <v>350</v>
      </c>
      <c r="S160" s="15" t="e">
        <v>#N/A</v>
      </c>
      <c r="T160" s="16" t="str">
        <f>_xlfn.IFNA(IF(Table1[[#This Row],[Credit Duration]] = 1, "", IFERROR(DATE(2020-S160,7,1), "")), "")</f>
        <v/>
      </c>
    </row>
    <row r="161" spans="17:20" x14ac:dyDescent="0.55000000000000004">
      <c r="Q161" s="15" t="s">
        <v>432</v>
      </c>
      <c r="R161" s="15" t="s">
        <v>347</v>
      </c>
      <c r="S161" s="15" t="e">
        <v>#N/A</v>
      </c>
      <c r="T161" s="16" t="str">
        <f>_xlfn.IFNA(IF(Table1[[#This Row],[Credit Duration]] = 1, "", IFERROR(DATE(2020-S161,7,1), "")), "")</f>
        <v/>
      </c>
    </row>
    <row r="162" spans="17:20" x14ac:dyDescent="0.55000000000000004">
      <c r="Q162" s="15" t="s">
        <v>432</v>
      </c>
      <c r="R162" s="15" t="s">
        <v>350</v>
      </c>
      <c r="S162" s="15" t="e">
        <v>#N/A</v>
      </c>
      <c r="T162" s="16" t="str">
        <f>_xlfn.IFNA(IF(Table1[[#This Row],[Credit Duration]] = 1, "", IFERROR(DATE(2020-S162,7,1), "")), "")</f>
        <v/>
      </c>
    </row>
    <row r="163" spans="17:20" x14ac:dyDescent="0.55000000000000004">
      <c r="Q163" s="15" t="s">
        <v>433</v>
      </c>
      <c r="R163" s="15" t="s">
        <v>347</v>
      </c>
      <c r="S163" s="15" t="e">
        <v>#N/A</v>
      </c>
      <c r="T163" s="16" t="str">
        <f>_xlfn.IFNA(IF(Table1[[#This Row],[Credit Duration]] = 1, "", IFERROR(DATE(2020-S163,7,1), "")), "")</f>
        <v/>
      </c>
    </row>
    <row r="164" spans="17:20" x14ac:dyDescent="0.55000000000000004">
      <c r="Q164" s="15" t="s">
        <v>433</v>
      </c>
      <c r="R164" s="15" t="s">
        <v>350</v>
      </c>
      <c r="S164" s="15" t="e">
        <v>#N/A</v>
      </c>
      <c r="T164" s="16" t="str">
        <f>_xlfn.IFNA(IF(Table1[[#This Row],[Credit Duration]] = 1, "", IFERROR(DATE(2020-S164,7,1), "")), "")</f>
        <v/>
      </c>
    </row>
    <row r="165" spans="17:20" x14ac:dyDescent="0.55000000000000004">
      <c r="Q165" s="15" t="s">
        <v>434</v>
      </c>
      <c r="R165" s="15" t="s">
        <v>347</v>
      </c>
      <c r="S165" s="15" t="e">
        <v>#N/A</v>
      </c>
      <c r="T165" s="16" t="str">
        <f>_xlfn.IFNA(IF(Table1[[#This Row],[Credit Duration]] = 1, "", IFERROR(DATE(2020-S165,7,1), "")), "")</f>
        <v/>
      </c>
    </row>
    <row r="166" spans="17:20" x14ac:dyDescent="0.55000000000000004">
      <c r="Q166" s="15" t="s">
        <v>434</v>
      </c>
      <c r="R166" s="15" t="s">
        <v>350</v>
      </c>
      <c r="S166" s="15" t="e">
        <v>#N/A</v>
      </c>
      <c r="T166" s="16" t="str">
        <f>_xlfn.IFNA(IF(Table1[[#This Row],[Credit Duration]] = 1, "", IFERROR(DATE(2020-S166,7,1), "")), "")</f>
        <v/>
      </c>
    </row>
    <row r="167" spans="17:20" x14ac:dyDescent="0.55000000000000004">
      <c r="Q167" s="15" t="s">
        <v>435</v>
      </c>
      <c r="R167" s="15" t="s">
        <v>347</v>
      </c>
      <c r="S167" s="15" t="e">
        <v>#N/A</v>
      </c>
      <c r="T167" s="16" t="str">
        <f>_xlfn.IFNA(IF(Table1[[#This Row],[Credit Duration]] = 1, "", IFERROR(DATE(2020-S167,7,1), "")), "")</f>
        <v/>
      </c>
    </row>
    <row r="168" spans="17:20" x14ac:dyDescent="0.55000000000000004">
      <c r="Q168" s="15" t="s">
        <v>435</v>
      </c>
      <c r="R168" s="15" t="s">
        <v>350</v>
      </c>
      <c r="S168" s="15" t="e">
        <v>#N/A</v>
      </c>
      <c r="T168" s="16" t="str">
        <f>_xlfn.IFNA(IF(Table1[[#This Row],[Credit Duration]] = 1, "", IFERROR(DATE(2020-S168,7,1), "")), "")</f>
        <v/>
      </c>
    </row>
    <row r="169" spans="17:20" x14ac:dyDescent="0.55000000000000004">
      <c r="Q169" s="15" t="s">
        <v>436</v>
      </c>
      <c r="R169" s="15" t="s">
        <v>347</v>
      </c>
      <c r="S169" s="15" t="e">
        <v>#N/A</v>
      </c>
      <c r="T169" s="16" t="str">
        <f>_xlfn.IFNA(IF(Table1[[#This Row],[Credit Duration]] = 1, "", IFERROR(DATE(2020-S169,7,1), "")), "")</f>
        <v/>
      </c>
    </row>
    <row r="170" spans="17:20" x14ac:dyDescent="0.55000000000000004">
      <c r="Q170" s="15" t="s">
        <v>436</v>
      </c>
      <c r="R170" s="15" t="s">
        <v>350</v>
      </c>
      <c r="S170" s="15" t="e">
        <v>#N/A</v>
      </c>
      <c r="T170" s="16" t="str">
        <f>_xlfn.IFNA(IF(Table1[[#This Row],[Credit Duration]] = 1, "", IFERROR(DATE(2020-S170,7,1), "")), "")</f>
        <v/>
      </c>
    </row>
    <row r="171" spans="17:20" x14ac:dyDescent="0.55000000000000004">
      <c r="Q171" s="15" t="s">
        <v>437</v>
      </c>
      <c r="R171" s="15" t="s">
        <v>347</v>
      </c>
      <c r="S171" s="15" t="e">
        <v>#N/A</v>
      </c>
      <c r="T171" s="16" t="str">
        <f>_xlfn.IFNA(IF(Table1[[#This Row],[Credit Duration]] = 1, "", IFERROR(DATE(2020-S171,7,1), "")), "")</f>
        <v/>
      </c>
    </row>
    <row r="172" spans="17:20" x14ac:dyDescent="0.55000000000000004">
      <c r="Q172" s="15" t="s">
        <v>437</v>
      </c>
      <c r="R172" s="15" t="s">
        <v>350</v>
      </c>
      <c r="S172" s="15" t="e">
        <v>#N/A</v>
      </c>
      <c r="T172" s="16" t="str">
        <f>_xlfn.IFNA(IF(Table1[[#This Row],[Credit Duration]] = 1, "", IFERROR(DATE(2020-S172,7,1), "")), "")</f>
        <v/>
      </c>
    </row>
    <row r="173" spans="17:20" x14ac:dyDescent="0.55000000000000004">
      <c r="Q173" s="15" t="s">
        <v>438</v>
      </c>
      <c r="R173" s="15" t="s">
        <v>347</v>
      </c>
      <c r="S173" s="15" t="e">
        <v>#N/A</v>
      </c>
      <c r="T173" s="16" t="str">
        <f>_xlfn.IFNA(IF(Table1[[#This Row],[Credit Duration]] = 1, "", IFERROR(DATE(2020-S173,7,1), "")), "")</f>
        <v/>
      </c>
    </row>
    <row r="174" spans="17:20" x14ac:dyDescent="0.55000000000000004">
      <c r="Q174" s="15" t="s">
        <v>438</v>
      </c>
      <c r="R174" s="15" t="s">
        <v>350</v>
      </c>
      <c r="S174" s="15" t="e">
        <v>#N/A</v>
      </c>
      <c r="T174" s="16" t="str">
        <f>_xlfn.IFNA(IF(Table1[[#This Row],[Credit Duration]] = 1, "", IFERROR(DATE(2020-S174,7,1), "")), "")</f>
        <v/>
      </c>
    </row>
    <row r="175" spans="17:20" x14ac:dyDescent="0.55000000000000004">
      <c r="Q175" s="15" t="s">
        <v>439</v>
      </c>
      <c r="R175" s="15" t="s">
        <v>347</v>
      </c>
      <c r="S175" s="15" t="e">
        <v>#N/A</v>
      </c>
      <c r="T175" s="16" t="str">
        <f>_xlfn.IFNA(IF(Table1[[#This Row],[Credit Duration]] = 1, "", IFERROR(DATE(2020-S175,7,1), "")), "")</f>
        <v/>
      </c>
    </row>
    <row r="176" spans="17:20" x14ac:dyDescent="0.55000000000000004">
      <c r="Q176" s="15" t="s">
        <v>439</v>
      </c>
      <c r="R176" s="15" t="s">
        <v>350</v>
      </c>
      <c r="S176" s="15" t="e">
        <v>#N/A</v>
      </c>
      <c r="T176" s="16" t="str">
        <f>_xlfn.IFNA(IF(Table1[[#This Row],[Credit Duration]] = 1, "", IFERROR(DATE(2020-S176,7,1), "")), "")</f>
        <v/>
      </c>
    </row>
    <row r="177" spans="17:20" x14ac:dyDescent="0.55000000000000004">
      <c r="Q177" s="15" t="s">
        <v>440</v>
      </c>
      <c r="R177" s="15" t="s">
        <v>347</v>
      </c>
      <c r="S177" s="15" t="e">
        <v>#N/A</v>
      </c>
      <c r="T177" s="16" t="str">
        <f>_xlfn.IFNA(IF(Table1[[#This Row],[Credit Duration]] = 1, "", IFERROR(DATE(2020-S177,7,1), "")), "")</f>
        <v/>
      </c>
    </row>
    <row r="178" spans="17:20" x14ac:dyDescent="0.55000000000000004">
      <c r="Q178" s="15" t="s">
        <v>440</v>
      </c>
      <c r="R178" s="15" t="s">
        <v>350</v>
      </c>
      <c r="S178" s="15" t="e">
        <v>#N/A</v>
      </c>
      <c r="T178" s="16" t="str">
        <f>_xlfn.IFNA(IF(Table1[[#This Row],[Credit Duration]] = 1, "", IFERROR(DATE(2020-S178,7,1), "")), "")</f>
        <v/>
      </c>
    </row>
    <row r="179" spans="17:20" x14ac:dyDescent="0.55000000000000004">
      <c r="Q179" s="15" t="s">
        <v>441</v>
      </c>
      <c r="R179" s="15" t="s">
        <v>347</v>
      </c>
      <c r="S179" s="15" t="e">
        <v>#N/A</v>
      </c>
      <c r="T179" s="16" t="str">
        <f>_xlfn.IFNA(IF(Table1[[#This Row],[Credit Duration]] = 1, "", IFERROR(DATE(2020-S179,7,1), "")), "")</f>
        <v/>
      </c>
    </row>
    <row r="180" spans="17:20" x14ac:dyDescent="0.55000000000000004">
      <c r="Q180" s="15" t="s">
        <v>441</v>
      </c>
      <c r="R180" s="15" t="s">
        <v>350</v>
      </c>
      <c r="S180" s="15" t="e">
        <v>#N/A</v>
      </c>
      <c r="T180" s="16" t="str">
        <f>_xlfn.IFNA(IF(Table1[[#This Row],[Credit Duration]] = 1, "", IFERROR(DATE(2020-S180,7,1), "")), "")</f>
        <v/>
      </c>
    </row>
    <row r="181" spans="17:20" x14ac:dyDescent="0.55000000000000004">
      <c r="Q181" s="15" t="s">
        <v>442</v>
      </c>
      <c r="R181" s="15" t="s">
        <v>347</v>
      </c>
      <c r="S181" s="15" t="e">
        <v>#N/A</v>
      </c>
      <c r="T181" s="16" t="str">
        <f>_xlfn.IFNA(IF(Table1[[#This Row],[Credit Duration]] = 1, "", IFERROR(DATE(2020-S181,7,1), "")), "")</f>
        <v/>
      </c>
    </row>
    <row r="182" spans="17:20" x14ac:dyDescent="0.55000000000000004">
      <c r="Q182" s="15" t="s">
        <v>442</v>
      </c>
      <c r="R182" s="15" t="s">
        <v>350</v>
      </c>
      <c r="S182" s="15" t="e">
        <v>#N/A</v>
      </c>
      <c r="T182" s="16" t="str">
        <f>_xlfn.IFNA(IF(Table1[[#This Row],[Credit Duration]] = 1, "", IFERROR(DATE(2020-S182,7,1), "")), "")</f>
        <v/>
      </c>
    </row>
    <row r="183" spans="17:20" x14ac:dyDescent="0.55000000000000004">
      <c r="Q183" s="15" t="s">
        <v>443</v>
      </c>
      <c r="R183" s="15" t="s">
        <v>347</v>
      </c>
      <c r="S183" s="15" t="e">
        <v>#N/A</v>
      </c>
      <c r="T183" s="16" t="str">
        <f>_xlfn.IFNA(IF(Table1[[#This Row],[Credit Duration]] = 1, "", IFERROR(DATE(2020-S183,7,1), "")), "")</f>
        <v/>
      </c>
    </row>
    <row r="184" spans="17:20" x14ac:dyDescent="0.55000000000000004">
      <c r="Q184" s="15" t="s">
        <v>443</v>
      </c>
      <c r="R184" s="15" t="s">
        <v>350</v>
      </c>
      <c r="S184" s="15" t="e">
        <v>#N/A</v>
      </c>
      <c r="T184" s="16" t="str">
        <f>_xlfn.IFNA(IF(Table1[[#This Row],[Credit Duration]] = 1, "", IFERROR(DATE(2020-S184,7,1), "")), "")</f>
        <v/>
      </c>
    </row>
    <row r="185" spans="17:20" x14ac:dyDescent="0.55000000000000004">
      <c r="Q185" s="15" t="s">
        <v>444</v>
      </c>
      <c r="R185" s="15" t="s">
        <v>347</v>
      </c>
      <c r="S185" s="15" t="e">
        <v>#N/A</v>
      </c>
      <c r="T185" s="16" t="str">
        <f>_xlfn.IFNA(IF(Table1[[#This Row],[Credit Duration]] = 1, "", IFERROR(DATE(2020-S185,7,1), "")), "")</f>
        <v/>
      </c>
    </row>
    <row r="186" spans="17:20" x14ac:dyDescent="0.55000000000000004">
      <c r="Q186" s="15" t="s">
        <v>444</v>
      </c>
      <c r="R186" s="15" t="s">
        <v>350</v>
      </c>
      <c r="S186" s="15" t="e">
        <v>#N/A</v>
      </c>
      <c r="T186" s="16" t="str">
        <f>_xlfn.IFNA(IF(Table1[[#This Row],[Credit Duration]] = 1, "", IFERROR(DATE(2020-S186,7,1), "")), "")</f>
        <v/>
      </c>
    </row>
    <row r="187" spans="17:20" x14ac:dyDescent="0.55000000000000004">
      <c r="Q187" s="15" t="s">
        <v>445</v>
      </c>
      <c r="R187" s="15" t="s">
        <v>347</v>
      </c>
      <c r="S187" s="15" t="e">
        <v>#N/A</v>
      </c>
      <c r="T187" s="16" t="str">
        <f>_xlfn.IFNA(IF(Table1[[#This Row],[Credit Duration]] = 1, "", IFERROR(DATE(2020-S187,7,1), "")), "")</f>
        <v/>
      </c>
    </row>
    <row r="188" spans="17:20" x14ac:dyDescent="0.55000000000000004">
      <c r="Q188" s="15" t="s">
        <v>445</v>
      </c>
      <c r="R188" s="15" t="s">
        <v>350</v>
      </c>
      <c r="S188" s="15" t="e">
        <v>#N/A</v>
      </c>
      <c r="T188" s="16" t="str">
        <f>_xlfn.IFNA(IF(Table1[[#This Row],[Credit Duration]] = 1, "", IFERROR(DATE(2020-S188,7,1), "")), "")</f>
        <v/>
      </c>
    </row>
    <row r="189" spans="17:20" x14ac:dyDescent="0.55000000000000004">
      <c r="Q189" s="15" t="s">
        <v>446</v>
      </c>
      <c r="R189" s="15" t="s">
        <v>347</v>
      </c>
      <c r="S189" s="15" t="e">
        <v>#N/A</v>
      </c>
      <c r="T189" s="16" t="str">
        <f>_xlfn.IFNA(IF(Table1[[#This Row],[Credit Duration]] = 1, "", IFERROR(DATE(2020-S189,7,1), "")), "")</f>
        <v/>
      </c>
    </row>
    <row r="190" spans="17:20" x14ac:dyDescent="0.55000000000000004">
      <c r="Q190" s="15" t="s">
        <v>446</v>
      </c>
      <c r="R190" s="15" t="s">
        <v>350</v>
      </c>
      <c r="S190" s="15" t="e">
        <v>#N/A</v>
      </c>
      <c r="T190" s="16" t="str">
        <f>_xlfn.IFNA(IF(Table1[[#This Row],[Credit Duration]] = 1, "", IFERROR(DATE(2020-S190,7,1), "")), "")</f>
        <v/>
      </c>
    </row>
    <row r="191" spans="17:20" x14ac:dyDescent="0.55000000000000004">
      <c r="Q191" s="15" t="s">
        <v>447</v>
      </c>
      <c r="R191" s="15" t="s">
        <v>347</v>
      </c>
      <c r="S191" s="15" t="e">
        <v>#N/A</v>
      </c>
      <c r="T191" s="16" t="str">
        <f>_xlfn.IFNA(IF(Table1[[#This Row],[Credit Duration]] = 1, "", IFERROR(DATE(2020-S191,7,1), "")), "")</f>
        <v/>
      </c>
    </row>
    <row r="192" spans="17:20" x14ac:dyDescent="0.55000000000000004">
      <c r="Q192" s="15" t="s">
        <v>447</v>
      </c>
      <c r="R192" s="15" t="s">
        <v>350</v>
      </c>
      <c r="S192" s="15" t="e">
        <v>#N/A</v>
      </c>
      <c r="T192" s="16" t="str">
        <f>_xlfn.IFNA(IF(Table1[[#This Row],[Credit Duration]] = 1, "", IFERROR(DATE(2020-S192,7,1), "")), "")</f>
        <v/>
      </c>
    </row>
    <row r="193" spans="17:20" x14ac:dyDescent="0.55000000000000004">
      <c r="Q193" s="15" t="s">
        <v>448</v>
      </c>
      <c r="R193" s="15" t="s">
        <v>347</v>
      </c>
      <c r="S193" s="15" t="e">
        <v>#N/A</v>
      </c>
      <c r="T193" s="16" t="str">
        <f>_xlfn.IFNA(IF(Table1[[#This Row],[Credit Duration]] = 1, "", IFERROR(DATE(2020-S193,7,1), "")), "")</f>
        <v/>
      </c>
    </row>
    <row r="194" spans="17:20" x14ac:dyDescent="0.55000000000000004">
      <c r="Q194" s="15" t="s">
        <v>448</v>
      </c>
      <c r="R194" s="15" t="s">
        <v>350</v>
      </c>
      <c r="S194" s="15" t="e">
        <v>#N/A</v>
      </c>
      <c r="T194" s="16" t="str">
        <f>_xlfn.IFNA(IF(Table1[[#This Row],[Credit Duration]] = 1, "", IFERROR(DATE(2020-S194,7,1), "")), "")</f>
        <v/>
      </c>
    </row>
    <row r="195" spans="17:20" x14ac:dyDescent="0.55000000000000004">
      <c r="Q195" s="15" t="s">
        <v>449</v>
      </c>
      <c r="R195" s="15" t="s">
        <v>347</v>
      </c>
      <c r="S195" s="15" t="e">
        <v>#N/A</v>
      </c>
      <c r="T195" s="16" t="str">
        <f>_xlfn.IFNA(IF(Table1[[#This Row],[Credit Duration]] = 1, "", IFERROR(DATE(2020-S195,7,1), "")), "")</f>
        <v/>
      </c>
    </row>
    <row r="196" spans="17:20" x14ac:dyDescent="0.55000000000000004">
      <c r="Q196" s="15" t="s">
        <v>449</v>
      </c>
      <c r="R196" s="15" t="s">
        <v>350</v>
      </c>
      <c r="S196" s="15" t="e">
        <v>#N/A</v>
      </c>
      <c r="T196" s="16" t="str">
        <f>_xlfn.IFNA(IF(Table1[[#This Row],[Credit Duration]] = 1, "", IFERROR(DATE(2020-S196,7,1), "")), "")</f>
        <v/>
      </c>
    </row>
    <row r="197" spans="17:20" x14ac:dyDescent="0.55000000000000004">
      <c r="Q197" s="15" t="s">
        <v>450</v>
      </c>
      <c r="R197" s="15" t="s">
        <v>347</v>
      </c>
      <c r="S197" s="15" t="e">
        <v>#N/A</v>
      </c>
      <c r="T197" s="16" t="str">
        <f>_xlfn.IFNA(IF(Table1[[#This Row],[Credit Duration]] = 1, "", IFERROR(DATE(2020-S197,7,1), "")), "")</f>
        <v/>
      </c>
    </row>
    <row r="198" spans="17:20" x14ac:dyDescent="0.55000000000000004">
      <c r="Q198" s="15" t="s">
        <v>450</v>
      </c>
      <c r="R198" s="15" t="s">
        <v>350</v>
      </c>
      <c r="S198" s="15" t="e">
        <v>#N/A</v>
      </c>
      <c r="T198" s="16" t="str">
        <f>_xlfn.IFNA(IF(Table1[[#This Row],[Credit Duration]] = 1, "", IFERROR(DATE(2020-S198,7,1), "")), "")</f>
        <v/>
      </c>
    </row>
    <row r="199" spans="17:20" x14ac:dyDescent="0.55000000000000004">
      <c r="Q199" s="15" t="s">
        <v>451</v>
      </c>
      <c r="R199" s="15" t="s">
        <v>347</v>
      </c>
      <c r="S199" s="15" t="e">
        <v>#N/A</v>
      </c>
      <c r="T199" s="16" t="str">
        <f>_xlfn.IFNA(IF(Table1[[#This Row],[Credit Duration]] = 1, "", IFERROR(DATE(2020-S199,7,1), "")), "")</f>
        <v/>
      </c>
    </row>
    <row r="200" spans="17:20" x14ac:dyDescent="0.55000000000000004">
      <c r="Q200" s="15" t="s">
        <v>451</v>
      </c>
      <c r="R200" s="15" t="s">
        <v>350</v>
      </c>
      <c r="S200" s="15" t="e">
        <v>#N/A</v>
      </c>
      <c r="T200" s="16" t="str">
        <f>_xlfn.IFNA(IF(Table1[[#This Row],[Credit Duration]] = 1, "", IFERROR(DATE(2020-S200,7,1), "")), "")</f>
        <v/>
      </c>
    </row>
    <row r="201" spans="17:20" x14ac:dyDescent="0.55000000000000004">
      <c r="Q201" s="15" t="s">
        <v>452</v>
      </c>
      <c r="R201" s="15" t="s">
        <v>347</v>
      </c>
      <c r="S201" s="15" t="e">
        <v>#N/A</v>
      </c>
      <c r="T201" s="16" t="str">
        <f>_xlfn.IFNA(IF(Table1[[#This Row],[Credit Duration]] = 1, "", IFERROR(DATE(2020-S201,7,1), "")), "")</f>
        <v/>
      </c>
    </row>
    <row r="202" spans="17:20" x14ac:dyDescent="0.55000000000000004">
      <c r="Q202" s="15" t="s">
        <v>452</v>
      </c>
      <c r="R202" s="15" t="s">
        <v>350</v>
      </c>
      <c r="S202" s="15" t="e">
        <v>#N/A</v>
      </c>
      <c r="T202" s="16" t="str">
        <f>_xlfn.IFNA(IF(Table1[[#This Row],[Credit Duration]] = 1, "", IFERROR(DATE(2020-S202,7,1), "")), "")</f>
        <v/>
      </c>
    </row>
    <row r="203" spans="17:20" x14ac:dyDescent="0.55000000000000004">
      <c r="Q203" s="15" t="s">
        <v>453</v>
      </c>
      <c r="R203" s="15" t="s">
        <v>347</v>
      </c>
      <c r="S203" s="15" t="e">
        <v>#N/A</v>
      </c>
      <c r="T203" s="16" t="str">
        <f>_xlfn.IFNA(IF(Table1[[#This Row],[Credit Duration]] = 1, "", IFERROR(DATE(2020-S203,7,1), "")), "")</f>
        <v/>
      </c>
    </row>
    <row r="204" spans="17:20" x14ac:dyDescent="0.55000000000000004">
      <c r="Q204" s="15" t="s">
        <v>453</v>
      </c>
      <c r="R204" s="15" t="s">
        <v>350</v>
      </c>
      <c r="S204" s="15" t="e">
        <v>#N/A</v>
      </c>
      <c r="T204" s="16" t="str">
        <f>_xlfn.IFNA(IF(Table1[[#This Row],[Credit Duration]] = 1, "", IFERROR(DATE(2020-S204,7,1), "")), "")</f>
        <v/>
      </c>
    </row>
    <row r="205" spans="17:20" x14ac:dyDescent="0.55000000000000004">
      <c r="Q205" s="15" t="s">
        <v>454</v>
      </c>
      <c r="R205" s="15" t="s">
        <v>347</v>
      </c>
      <c r="S205" s="15" t="e">
        <v>#N/A</v>
      </c>
      <c r="T205" s="16" t="str">
        <f>_xlfn.IFNA(IF(Table1[[#This Row],[Credit Duration]] = 1, "", IFERROR(DATE(2020-S205,7,1), "")), "")</f>
        <v/>
      </c>
    </row>
    <row r="206" spans="17:20" x14ac:dyDescent="0.55000000000000004">
      <c r="Q206" s="15" t="s">
        <v>454</v>
      </c>
      <c r="R206" s="15" t="s">
        <v>350</v>
      </c>
      <c r="S206" s="15" t="e">
        <v>#N/A</v>
      </c>
      <c r="T206" s="16" t="str">
        <f>_xlfn.IFNA(IF(Table1[[#This Row],[Credit Duration]] = 1, "", IFERROR(DATE(2020-S206,7,1), "")), "")</f>
        <v/>
      </c>
    </row>
    <row r="207" spans="17:20" x14ac:dyDescent="0.55000000000000004">
      <c r="Q207" s="15" t="s">
        <v>455</v>
      </c>
      <c r="R207" s="15" t="s">
        <v>347</v>
      </c>
      <c r="S207" s="15" t="e">
        <v>#N/A</v>
      </c>
      <c r="T207" s="16" t="str">
        <f>_xlfn.IFNA(IF(Table1[[#This Row],[Credit Duration]] = 1, "", IFERROR(DATE(2020-S207,7,1), "")), "")</f>
        <v/>
      </c>
    </row>
    <row r="208" spans="17:20" x14ac:dyDescent="0.55000000000000004">
      <c r="Q208" s="15" t="s">
        <v>455</v>
      </c>
      <c r="R208" s="15" t="s">
        <v>350</v>
      </c>
      <c r="S208" s="15" t="e">
        <v>#N/A</v>
      </c>
      <c r="T208" s="16" t="str">
        <f>_xlfn.IFNA(IF(Table1[[#This Row],[Credit Duration]] = 1, "", IFERROR(DATE(2020-S208,7,1), "")), "")</f>
        <v/>
      </c>
    </row>
    <row r="209" spans="17:20" x14ac:dyDescent="0.55000000000000004">
      <c r="Q209" s="15" t="s">
        <v>456</v>
      </c>
      <c r="R209" s="15" t="s">
        <v>347</v>
      </c>
      <c r="S209" s="15" t="e">
        <v>#N/A</v>
      </c>
      <c r="T209" s="16" t="str">
        <f>_xlfn.IFNA(IF(Table1[[#This Row],[Credit Duration]] = 1, "", IFERROR(DATE(2020-S209,7,1), "")), "")</f>
        <v/>
      </c>
    </row>
    <row r="210" spans="17:20" x14ac:dyDescent="0.55000000000000004">
      <c r="Q210" s="15" t="s">
        <v>456</v>
      </c>
      <c r="R210" s="15" t="s">
        <v>350</v>
      </c>
      <c r="S210" s="15" t="e">
        <v>#N/A</v>
      </c>
      <c r="T210" s="16" t="str">
        <f>_xlfn.IFNA(IF(Table1[[#This Row],[Credit Duration]] = 1, "", IFERROR(DATE(2020-S210,7,1), "")), "")</f>
        <v/>
      </c>
    </row>
    <row r="211" spans="17:20" x14ac:dyDescent="0.55000000000000004">
      <c r="Q211" s="15" t="s">
        <v>457</v>
      </c>
      <c r="R211" s="15" t="s">
        <v>347</v>
      </c>
      <c r="S211" s="15" t="e">
        <v>#N/A</v>
      </c>
      <c r="T211" s="16" t="str">
        <f>_xlfn.IFNA(IF(Table1[[#This Row],[Credit Duration]] = 1, "", IFERROR(DATE(2020-S211,7,1), "")), "")</f>
        <v/>
      </c>
    </row>
    <row r="212" spans="17:20" x14ac:dyDescent="0.55000000000000004">
      <c r="Q212" s="15" t="s">
        <v>457</v>
      </c>
      <c r="R212" s="15" t="s">
        <v>350</v>
      </c>
      <c r="S212" s="15" t="e">
        <v>#N/A</v>
      </c>
      <c r="T212" s="16" t="str">
        <f>_xlfn.IFNA(IF(Table1[[#This Row],[Credit Duration]] = 1, "", IFERROR(DATE(2020-S212,7,1), "")), "")</f>
        <v/>
      </c>
    </row>
    <row r="213" spans="17:20" x14ac:dyDescent="0.55000000000000004">
      <c r="Q213" s="15" t="s">
        <v>458</v>
      </c>
      <c r="R213" s="15" t="s">
        <v>347</v>
      </c>
      <c r="S213" s="15" t="e">
        <v>#N/A</v>
      </c>
      <c r="T213" s="16" t="str">
        <f>_xlfn.IFNA(IF(Table1[[#This Row],[Credit Duration]] = 1, "", IFERROR(DATE(2020-S213,7,1), "")), "")</f>
        <v/>
      </c>
    </row>
    <row r="214" spans="17:20" x14ac:dyDescent="0.55000000000000004">
      <c r="Q214" s="15" t="s">
        <v>458</v>
      </c>
      <c r="R214" s="15" t="s">
        <v>350</v>
      </c>
      <c r="S214" s="15" t="e">
        <v>#N/A</v>
      </c>
      <c r="T214" s="16" t="str">
        <f>_xlfn.IFNA(IF(Table1[[#This Row],[Credit Duration]] = 1, "", IFERROR(DATE(2020-S214,7,1), "")), "")</f>
        <v/>
      </c>
    </row>
    <row r="215" spans="17:20" x14ac:dyDescent="0.55000000000000004">
      <c r="Q215" s="15" t="s">
        <v>459</v>
      </c>
      <c r="R215" s="15" t="s">
        <v>347</v>
      </c>
      <c r="S215" s="15" t="e">
        <v>#N/A</v>
      </c>
      <c r="T215" s="16" t="str">
        <f>_xlfn.IFNA(IF(Table1[[#This Row],[Credit Duration]] = 1, "", IFERROR(DATE(2020-S215,7,1), "")), "")</f>
        <v/>
      </c>
    </row>
    <row r="216" spans="17:20" x14ac:dyDescent="0.55000000000000004">
      <c r="Q216" s="15" t="s">
        <v>459</v>
      </c>
      <c r="R216" s="15" t="s">
        <v>350</v>
      </c>
      <c r="S216" s="15" t="e">
        <v>#N/A</v>
      </c>
      <c r="T216" s="16" t="str">
        <f>_xlfn.IFNA(IF(Table1[[#This Row],[Credit Duration]] = 1, "", IFERROR(DATE(2020-S216,7,1), "")), "")</f>
        <v/>
      </c>
    </row>
    <row r="217" spans="17:20" x14ac:dyDescent="0.55000000000000004">
      <c r="Q217" s="15" t="s">
        <v>460</v>
      </c>
      <c r="R217" s="15" t="s">
        <v>347</v>
      </c>
      <c r="S217" s="15" t="e">
        <v>#N/A</v>
      </c>
      <c r="T217" s="16" t="str">
        <f>_xlfn.IFNA(IF(Table1[[#This Row],[Credit Duration]] = 1, "", IFERROR(DATE(2020-S217,7,1), "")), "")</f>
        <v/>
      </c>
    </row>
    <row r="218" spans="17:20" x14ac:dyDescent="0.55000000000000004">
      <c r="Q218" s="15" t="s">
        <v>460</v>
      </c>
      <c r="R218" s="15" t="s">
        <v>350</v>
      </c>
      <c r="S218" s="15" t="e">
        <v>#N/A</v>
      </c>
      <c r="T218" s="16" t="str">
        <f>_xlfn.IFNA(IF(Table1[[#This Row],[Credit Duration]] = 1, "", IFERROR(DATE(2020-S218,7,1), "")), "")</f>
        <v/>
      </c>
    </row>
    <row r="219" spans="17:20" x14ac:dyDescent="0.55000000000000004">
      <c r="Q219" s="15" t="s">
        <v>461</v>
      </c>
      <c r="R219" s="15" t="s">
        <v>347</v>
      </c>
      <c r="S219" s="15" t="e">
        <v>#N/A</v>
      </c>
      <c r="T219" s="16" t="str">
        <f>_xlfn.IFNA(IF(Table1[[#This Row],[Credit Duration]] = 1, "", IFERROR(DATE(2020-S219,7,1), "")), "")</f>
        <v/>
      </c>
    </row>
    <row r="220" spans="17:20" x14ac:dyDescent="0.55000000000000004">
      <c r="Q220" s="15" t="s">
        <v>461</v>
      </c>
      <c r="R220" s="15" t="s">
        <v>350</v>
      </c>
      <c r="S220" s="15" t="e">
        <v>#N/A</v>
      </c>
      <c r="T220" s="16" t="str">
        <f>_xlfn.IFNA(IF(Table1[[#This Row],[Credit Duration]] = 1, "", IFERROR(DATE(2020-S220,7,1), "")), "")</f>
        <v/>
      </c>
    </row>
    <row r="221" spans="17:20" x14ac:dyDescent="0.55000000000000004">
      <c r="Q221" s="15" t="s">
        <v>462</v>
      </c>
      <c r="R221" s="15" t="s">
        <v>347</v>
      </c>
      <c r="S221" s="15" t="e">
        <v>#N/A</v>
      </c>
      <c r="T221" s="16" t="str">
        <f>_xlfn.IFNA(IF(Table1[[#This Row],[Credit Duration]] = 1, "", IFERROR(DATE(2020-S221,7,1), "")), "")</f>
        <v/>
      </c>
    </row>
    <row r="222" spans="17:20" x14ac:dyDescent="0.55000000000000004">
      <c r="Q222" s="15" t="s">
        <v>462</v>
      </c>
      <c r="R222" s="15" t="s">
        <v>350</v>
      </c>
      <c r="S222" s="15" t="e">
        <v>#N/A</v>
      </c>
      <c r="T222" s="16" t="str">
        <f>_xlfn.IFNA(IF(Table1[[#This Row],[Credit Duration]] = 1, "", IFERROR(DATE(2020-S222,7,1), "")), "")</f>
        <v/>
      </c>
    </row>
    <row r="223" spans="17:20" x14ac:dyDescent="0.55000000000000004">
      <c r="Q223" s="15" t="s">
        <v>463</v>
      </c>
      <c r="R223" s="15" t="s">
        <v>347</v>
      </c>
      <c r="S223" s="15" t="e">
        <v>#N/A</v>
      </c>
      <c r="T223" s="16" t="str">
        <f>_xlfn.IFNA(IF(Table1[[#This Row],[Credit Duration]] = 1, "", IFERROR(DATE(2020-S223,7,1), "")), "")</f>
        <v/>
      </c>
    </row>
    <row r="224" spans="17:20" x14ac:dyDescent="0.55000000000000004">
      <c r="Q224" s="15" t="s">
        <v>463</v>
      </c>
      <c r="R224" s="15" t="s">
        <v>350</v>
      </c>
      <c r="S224" s="15" t="e">
        <v>#N/A</v>
      </c>
      <c r="T224" s="16" t="str">
        <f>_xlfn.IFNA(IF(Table1[[#This Row],[Credit Duration]] = 1, "", IFERROR(DATE(2020-S224,7,1), "")), "")</f>
        <v/>
      </c>
    </row>
    <row r="225" spans="17:20" x14ac:dyDescent="0.55000000000000004">
      <c r="Q225" s="15" t="s">
        <v>464</v>
      </c>
      <c r="R225" s="15" t="s">
        <v>347</v>
      </c>
      <c r="S225" s="15" t="e">
        <v>#N/A</v>
      </c>
      <c r="T225" s="16" t="str">
        <f>_xlfn.IFNA(IF(Table1[[#This Row],[Credit Duration]] = 1, "", IFERROR(DATE(2020-S225,7,1), "")), "")</f>
        <v/>
      </c>
    </row>
    <row r="226" spans="17:20" x14ac:dyDescent="0.55000000000000004">
      <c r="Q226" s="15" t="s">
        <v>464</v>
      </c>
      <c r="R226" s="15" t="s">
        <v>350</v>
      </c>
      <c r="S226" s="15" t="e">
        <v>#N/A</v>
      </c>
      <c r="T226" s="16" t="str">
        <f>_xlfn.IFNA(IF(Table1[[#This Row],[Credit Duration]] = 1, "", IFERROR(DATE(2020-S226,7,1), "")), "")</f>
        <v/>
      </c>
    </row>
    <row r="227" spans="17:20" x14ac:dyDescent="0.55000000000000004">
      <c r="Q227" s="15" t="s">
        <v>465</v>
      </c>
      <c r="R227" s="15" t="s">
        <v>347</v>
      </c>
      <c r="S227" s="15" t="e">
        <v>#N/A</v>
      </c>
      <c r="T227" s="16" t="str">
        <f>_xlfn.IFNA(IF(Table1[[#This Row],[Credit Duration]] = 1, "", IFERROR(DATE(2020-S227,7,1), "")), "")</f>
        <v/>
      </c>
    </row>
    <row r="228" spans="17:20" x14ac:dyDescent="0.55000000000000004">
      <c r="Q228" s="15" t="s">
        <v>465</v>
      </c>
      <c r="R228" s="15" t="s">
        <v>350</v>
      </c>
      <c r="S228" s="15" t="e">
        <v>#N/A</v>
      </c>
      <c r="T228" s="16" t="str">
        <f>_xlfn.IFNA(IF(Table1[[#This Row],[Credit Duration]] = 1, "", IFERROR(DATE(2020-S228,7,1), "")), "")</f>
        <v/>
      </c>
    </row>
    <row r="229" spans="17:20" x14ac:dyDescent="0.55000000000000004">
      <c r="Q229" s="15" t="s">
        <v>466</v>
      </c>
      <c r="R229" s="15" t="s">
        <v>347</v>
      </c>
      <c r="S229" s="15" t="e">
        <v>#N/A</v>
      </c>
      <c r="T229" s="16" t="str">
        <f>_xlfn.IFNA(IF(Table1[[#This Row],[Credit Duration]] = 1, "", IFERROR(DATE(2020-S229,7,1), "")), "")</f>
        <v/>
      </c>
    </row>
    <row r="230" spans="17:20" x14ac:dyDescent="0.55000000000000004">
      <c r="Q230" s="15" t="s">
        <v>466</v>
      </c>
      <c r="R230" s="15" t="s">
        <v>350</v>
      </c>
      <c r="S230" s="15" t="e">
        <v>#N/A</v>
      </c>
      <c r="T230" s="16" t="str">
        <f>_xlfn.IFNA(IF(Table1[[#This Row],[Credit Duration]] = 1, "", IFERROR(DATE(2020-S230,7,1), "")), "")</f>
        <v/>
      </c>
    </row>
    <row r="231" spans="17:20" x14ac:dyDescent="0.55000000000000004">
      <c r="Q231" s="15" t="s">
        <v>467</v>
      </c>
      <c r="R231" s="15" t="s">
        <v>347</v>
      </c>
      <c r="S231" s="15" t="e">
        <v>#N/A</v>
      </c>
      <c r="T231" s="16" t="str">
        <f>_xlfn.IFNA(IF(Table1[[#This Row],[Credit Duration]] = 1, "", IFERROR(DATE(2020-S231,7,1), "")), "")</f>
        <v/>
      </c>
    </row>
    <row r="232" spans="17:20" x14ac:dyDescent="0.55000000000000004">
      <c r="Q232" s="15" t="s">
        <v>467</v>
      </c>
      <c r="R232" s="15" t="s">
        <v>350</v>
      </c>
      <c r="S232" s="15" t="e">
        <v>#N/A</v>
      </c>
      <c r="T232" s="16" t="str">
        <f>_xlfn.IFNA(IF(Table1[[#This Row],[Credit Duration]] = 1, "", IFERROR(DATE(2020-S232,7,1), "")), "")</f>
        <v/>
      </c>
    </row>
    <row r="233" spans="17:20" x14ac:dyDescent="0.55000000000000004">
      <c r="Q233" s="15" t="s">
        <v>468</v>
      </c>
      <c r="R233" s="15" t="s">
        <v>347</v>
      </c>
      <c r="S233" s="15" t="e">
        <v>#N/A</v>
      </c>
      <c r="T233" s="16" t="str">
        <f>_xlfn.IFNA(IF(Table1[[#This Row],[Credit Duration]] = 1, "", IFERROR(DATE(2020-S233,7,1), "")), "")</f>
        <v/>
      </c>
    </row>
    <row r="234" spans="17:20" x14ac:dyDescent="0.55000000000000004">
      <c r="Q234" s="15" t="s">
        <v>468</v>
      </c>
      <c r="R234" s="15" t="s">
        <v>350</v>
      </c>
      <c r="S234" s="15" t="e">
        <v>#N/A</v>
      </c>
      <c r="T234" s="16" t="str">
        <f>_xlfn.IFNA(IF(Table1[[#This Row],[Credit Duration]] = 1, "", IFERROR(DATE(2020-S234,7,1), "")), "")</f>
        <v/>
      </c>
    </row>
    <row r="235" spans="17:20" x14ac:dyDescent="0.55000000000000004">
      <c r="Q235" s="15" t="s">
        <v>469</v>
      </c>
      <c r="R235" s="15" t="s">
        <v>347</v>
      </c>
      <c r="S235" s="15" t="e">
        <v>#N/A</v>
      </c>
      <c r="T235" s="16" t="str">
        <f>_xlfn.IFNA(IF(Table1[[#This Row],[Credit Duration]] = 1, "", IFERROR(DATE(2020-S235,7,1), "")), "")</f>
        <v/>
      </c>
    </row>
    <row r="236" spans="17:20" x14ac:dyDescent="0.55000000000000004">
      <c r="Q236" s="15" t="s">
        <v>469</v>
      </c>
      <c r="R236" s="15" t="s">
        <v>350</v>
      </c>
      <c r="S236" s="15" t="e">
        <v>#N/A</v>
      </c>
      <c r="T236" s="16" t="str">
        <f>_xlfn.IFNA(IF(Table1[[#This Row],[Credit Duration]] = 1, "", IFERROR(DATE(2020-S236,7,1), "")), "")</f>
        <v/>
      </c>
    </row>
    <row r="237" spans="17:20" x14ac:dyDescent="0.55000000000000004">
      <c r="Q237" s="15" t="s">
        <v>470</v>
      </c>
      <c r="R237" s="15" t="s">
        <v>347</v>
      </c>
      <c r="S237" s="15" t="e">
        <v>#N/A</v>
      </c>
      <c r="T237" s="16" t="str">
        <f>_xlfn.IFNA(IF(Table1[[#This Row],[Credit Duration]] = 1, "", IFERROR(DATE(2020-S237,7,1), "")), "")</f>
        <v/>
      </c>
    </row>
    <row r="238" spans="17:20" x14ac:dyDescent="0.55000000000000004">
      <c r="Q238" s="15" t="s">
        <v>470</v>
      </c>
      <c r="R238" s="15" t="s">
        <v>350</v>
      </c>
      <c r="S238" s="15" t="e">
        <v>#N/A</v>
      </c>
      <c r="T238" s="16" t="str">
        <f>_xlfn.IFNA(IF(Table1[[#This Row],[Credit Duration]] = 1, "", IFERROR(DATE(2020-S238,7,1), "")), "")</f>
        <v/>
      </c>
    </row>
    <row r="239" spans="17:20" x14ac:dyDescent="0.55000000000000004">
      <c r="Q239" s="15" t="s">
        <v>471</v>
      </c>
      <c r="R239" s="15" t="s">
        <v>347</v>
      </c>
      <c r="S239" s="15" t="e">
        <v>#N/A</v>
      </c>
      <c r="T239" s="16" t="str">
        <f>_xlfn.IFNA(IF(Table1[[#This Row],[Credit Duration]] = 1, "", IFERROR(DATE(2020-S239,7,1), "")), "")</f>
        <v/>
      </c>
    </row>
    <row r="240" spans="17:20" x14ac:dyDescent="0.55000000000000004">
      <c r="Q240" s="15" t="s">
        <v>471</v>
      </c>
      <c r="R240" s="15" t="s">
        <v>350</v>
      </c>
      <c r="S240" s="15" t="e">
        <v>#N/A</v>
      </c>
      <c r="T240" s="16" t="str">
        <f>_xlfn.IFNA(IF(Table1[[#This Row],[Credit Duration]] = 1, "", IFERROR(DATE(2020-S240,7,1), "")), "")</f>
        <v/>
      </c>
    </row>
    <row r="241" spans="17:20" x14ac:dyDescent="0.55000000000000004">
      <c r="Q241" s="15" t="s">
        <v>472</v>
      </c>
      <c r="R241" s="15" t="s">
        <v>347</v>
      </c>
      <c r="S241" s="15" t="e">
        <v>#N/A</v>
      </c>
      <c r="T241" s="16" t="str">
        <f>_xlfn.IFNA(IF(Table1[[#This Row],[Credit Duration]] = 1, "", IFERROR(DATE(2020-S241,7,1), "")), "")</f>
        <v/>
      </c>
    </row>
    <row r="242" spans="17:20" x14ac:dyDescent="0.55000000000000004">
      <c r="Q242" s="15" t="s">
        <v>472</v>
      </c>
      <c r="R242" s="15" t="s">
        <v>350</v>
      </c>
      <c r="S242" s="15" t="e">
        <v>#N/A</v>
      </c>
      <c r="T242" s="16" t="str">
        <f>_xlfn.IFNA(IF(Table1[[#This Row],[Credit Duration]] = 1, "", IFERROR(DATE(2020-S242,7,1), "")), "")</f>
        <v/>
      </c>
    </row>
    <row r="243" spans="17:20" x14ac:dyDescent="0.55000000000000004">
      <c r="Q243" s="15" t="s">
        <v>473</v>
      </c>
      <c r="R243" s="15" t="s">
        <v>347</v>
      </c>
      <c r="S243" s="15" t="e">
        <v>#N/A</v>
      </c>
      <c r="T243" s="16" t="str">
        <f>_xlfn.IFNA(IF(Table1[[#This Row],[Credit Duration]] = 1, "", IFERROR(DATE(2020-S243,7,1), "")), "")</f>
        <v/>
      </c>
    </row>
    <row r="244" spans="17:20" x14ac:dyDescent="0.55000000000000004">
      <c r="Q244" s="15" t="s">
        <v>473</v>
      </c>
      <c r="R244" s="15" t="s">
        <v>350</v>
      </c>
      <c r="S244" s="15" t="e">
        <v>#N/A</v>
      </c>
      <c r="T244" s="16" t="str">
        <f>_xlfn.IFNA(IF(Table1[[#This Row],[Credit Duration]] = 1, "", IFERROR(DATE(2020-S244,7,1), "")), "")</f>
        <v/>
      </c>
    </row>
    <row r="245" spans="17:20" x14ac:dyDescent="0.55000000000000004">
      <c r="Q245" s="15" t="s">
        <v>474</v>
      </c>
      <c r="R245" s="15" t="s">
        <v>347</v>
      </c>
      <c r="S245" s="15" t="e">
        <v>#N/A</v>
      </c>
      <c r="T245" s="16" t="str">
        <f>_xlfn.IFNA(IF(Table1[[#This Row],[Credit Duration]] = 1, "", IFERROR(DATE(2020-S245,7,1), "")), "")</f>
        <v/>
      </c>
    </row>
    <row r="246" spans="17:20" x14ac:dyDescent="0.55000000000000004">
      <c r="Q246" s="15" t="s">
        <v>474</v>
      </c>
      <c r="R246" s="15" t="s">
        <v>350</v>
      </c>
      <c r="S246" s="15" t="e">
        <v>#N/A</v>
      </c>
      <c r="T246" s="16" t="str">
        <f>_xlfn.IFNA(IF(Table1[[#This Row],[Credit Duration]] = 1, "", IFERROR(DATE(2020-S246,7,1), "")), "")</f>
        <v/>
      </c>
    </row>
    <row r="247" spans="17:20" x14ac:dyDescent="0.55000000000000004">
      <c r="Q247" s="15" t="s">
        <v>475</v>
      </c>
      <c r="R247" s="15" t="s">
        <v>347</v>
      </c>
      <c r="S247" s="15" t="e">
        <v>#N/A</v>
      </c>
      <c r="T247" s="16" t="str">
        <f>_xlfn.IFNA(IF(Table1[[#This Row],[Credit Duration]] = 1, "", IFERROR(DATE(2020-S247,7,1), "")), "")</f>
        <v/>
      </c>
    </row>
    <row r="248" spans="17:20" x14ac:dyDescent="0.55000000000000004">
      <c r="Q248" s="15" t="s">
        <v>475</v>
      </c>
      <c r="R248" s="15" t="s">
        <v>350</v>
      </c>
      <c r="S248" s="15" t="e">
        <v>#N/A</v>
      </c>
      <c r="T248" s="16" t="str">
        <f>_xlfn.IFNA(IF(Table1[[#This Row],[Credit Duration]] = 1, "", IFERROR(DATE(2020-S248,7,1), "")), "")</f>
        <v/>
      </c>
    </row>
    <row r="249" spans="17:20" x14ac:dyDescent="0.55000000000000004">
      <c r="Q249" s="15" t="s">
        <v>476</v>
      </c>
      <c r="R249" s="15" t="s">
        <v>347</v>
      </c>
      <c r="S249" s="15" t="e">
        <v>#N/A</v>
      </c>
      <c r="T249" s="16" t="str">
        <f>_xlfn.IFNA(IF(Table1[[#This Row],[Credit Duration]] = 1, "", IFERROR(DATE(2020-S249,7,1), "")), "")</f>
        <v/>
      </c>
    </row>
    <row r="250" spans="17:20" x14ac:dyDescent="0.55000000000000004">
      <c r="Q250" s="15" t="s">
        <v>476</v>
      </c>
      <c r="R250" s="15" t="s">
        <v>350</v>
      </c>
      <c r="S250" s="15" t="e">
        <v>#N/A</v>
      </c>
      <c r="T250" s="16" t="str">
        <f>_xlfn.IFNA(IF(Table1[[#This Row],[Credit Duration]] = 1, "", IFERROR(DATE(2020-S250,7,1), "")), "")</f>
        <v/>
      </c>
    </row>
    <row r="251" spans="17:20" x14ac:dyDescent="0.55000000000000004">
      <c r="Q251" s="15" t="s">
        <v>477</v>
      </c>
      <c r="R251" s="15" t="s">
        <v>347</v>
      </c>
      <c r="S251" s="15" t="e">
        <v>#N/A</v>
      </c>
      <c r="T251" s="16" t="str">
        <f>_xlfn.IFNA(IF(Table1[[#This Row],[Credit Duration]] = 1, "", IFERROR(DATE(2020-S251,7,1), "")), "")</f>
        <v/>
      </c>
    </row>
    <row r="252" spans="17:20" x14ac:dyDescent="0.55000000000000004">
      <c r="Q252" s="15" t="s">
        <v>477</v>
      </c>
      <c r="R252" s="15" t="s">
        <v>350</v>
      </c>
      <c r="S252" s="15" t="e">
        <v>#N/A</v>
      </c>
      <c r="T252" s="16" t="str">
        <f>_xlfn.IFNA(IF(Table1[[#This Row],[Credit Duration]] = 1, "", IFERROR(DATE(2020-S252,7,1), "")), "")</f>
        <v/>
      </c>
    </row>
    <row r="253" spans="17:20" x14ac:dyDescent="0.55000000000000004">
      <c r="Q253" s="15" t="s">
        <v>478</v>
      </c>
      <c r="R253" s="15" t="s">
        <v>347</v>
      </c>
      <c r="S253" s="15" t="e">
        <v>#N/A</v>
      </c>
      <c r="T253" s="16" t="str">
        <f>_xlfn.IFNA(IF(Table1[[#This Row],[Credit Duration]] = 1, "", IFERROR(DATE(2020-S253,7,1), "")), "")</f>
        <v/>
      </c>
    </row>
    <row r="254" spans="17:20" x14ac:dyDescent="0.55000000000000004">
      <c r="Q254" s="15" t="s">
        <v>478</v>
      </c>
      <c r="R254" s="15" t="s">
        <v>350</v>
      </c>
      <c r="S254" s="15" t="e">
        <v>#N/A</v>
      </c>
      <c r="T254" s="16" t="str">
        <f>_xlfn.IFNA(IF(Table1[[#This Row],[Credit Duration]] = 1, "", IFERROR(DATE(2020-S254,7,1), "")), "")</f>
        <v/>
      </c>
    </row>
    <row r="255" spans="17:20" x14ac:dyDescent="0.55000000000000004">
      <c r="Q255" s="15" t="s">
        <v>479</v>
      </c>
      <c r="R255" s="15" t="s">
        <v>347</v>
      </c>
      <c r="S255" s="15" t="e">
        <v>#N/A</v>
      </c>
      <c r="T255" s="16" t="str">
        <f>_xlfn.IFNA(IF(Table1[[#This Row],[Credit Duration]] = 1, "", IFERROR(DATE(2020-S255,7,1), "")), "")</f>
        <v/>
      </c>
    </row>
    <row r="256" spans="17:20" x14ac:dyDescent="0.55000000000000004">
      <c r="Q256" s="15" t="s">
        <v>479</v>
      </c>
      <c r="R256" s="15" t="s">
        <v>350</v>
      </c>
      <c r="S256" s="15" t="e">
        <v>#N/A</v>
      </c>
      <c r="T256" s="16" t="str">
        <f>_xlfn.IFNA(IF(Table1[[#This Row],[Credit Duration]] = 1, "", IFERROR(DATE(2020-S256,7,1), "")), "")</f>
        <v/>
      </c>
    </row>
    <row r="257" spans="17:20" x14ac:dyDescent="0.55000000000000004">
      <c r="Q257" s="15" t="s">
        <v>480</v>
      </c>
      <c r="R257" s="15" t="s">
        <v>347</v>
      </c>
      <c r="S257" s="15" t="e">
        <v>#N/A</v>
      </c>
      <c r="T257" s="16" t="str">
        <f>_xlfn.IFNA(IF(Table1[[#This Row],[Credit Duration]] = 1, "", IFERROR(DATE(2020-S257,7,1), "")), "")</f>
        <v/>
      </c>
    </row>
    <row r="258" spans="17:20" x14ac:dyDescent="0.55000000000000004">
      <c r="Q258" s="15" t="s">
        <v>480</v>
      </c>
      <c r="R258" s="15" t="s">
        <v>350</v>
      </c>
      <c r="S258" s="15" t="e">
        <v>#N/A</v>
      </c>
      <c r="T258" s="16" t="str">
        <f>_xlfn.IFNA(IF(Table1[[#This Row],[Credit Duration]] = 1, "", IFERROR(DATE(2020-S258,7,1), "")), "")</f>
        <v/>
      </c>
    </row>
    <row r="259" spans="17:20" x14ac:dyDescent="0.55000000000000004">
      <c r="Q259" s="15" t="s">
        <v>481</v>
      </c>
      <c r="R259" s="15" t="s">
        <v>347</v>
      </c>
      <c r="S259" s="15" t="e">
        <v>#N/A</v>
      </c>
      <c r="T259" s="16" t="str">
        <f>_xlfn.IFNA(IF(Table1[[#This Row],[Credit Duration]] = 1, "", IFERROR(DATE(2020-S259,7,1), "")), "")</f>
        <v/>
      </c>
    </row>
    <row r="260" spans="17:20" x14ac:dyDescent="0.55000000000000004">
      <c r="Q260" s="15" t="s">
        <v>481</v>
      </c>
      <c r="R260" s="15" t="s">
        <v>350</v>
      </c>
      <c r="S260" s="15" t="e">
        <v>#N/A</v>
      </c>
      <c r="T260" s="16" t="str">
        <f>_xlfn.IFNA(IF(Table1[[#This Row],[Credit Duration]] = 1, "", IFERROR(DATE(2020-S260,7,1), "")), "")</f>
        <v/>
      </c>
    </row>
    <row r="261" spans="17:20" x14ac:dyDescent="0.55000000000000004">
      <c r="Q261" s="15" t="s">
        <v>482</v>
      </c>
      <c r="R261" s="15" t="s">
        <v>347</v>
      </c>
      <c r="S261" s="15" t="e">
        <v>#N/A</v>
      </c>
      <c r="T261" s="16" t="str">
        <f>_xlfn.IFNA(IF(Table1[[#This Row],[Credit Duration]] = 1, "", IFERROR(DATE(2020-S261,7,1), "")), "")</f>
        <v/>
      </c>
    </row>
    <row r="262" spans="17:20" x14ac:dyDescent="0.55000000000000004">
      <c r="Q262" s="15" t="s">
        <v>482</v>
      </c>
      <c r="R262" s="15" t="s">
        <v>350</v>
      </c>
      <c r="S262" s="15" t="e">
        <v>#N/A</v>
      </c>
      <c r="T262" s="16" t="str">
        <f>_xlfn.IFNA(IF(Table1[[#This Row],[Credit Duration]] = 1, "", IFERROR(DATE(2020-S262,7,1), "")), "")</f>
        <v/>
      </c>
    </row>
    <row r="263" spans="17:20" x14ac:dyDescent="0.55000000000000004">
      <c r="Q263" s="15" t="s">
        <v>483</v>
      </c>
      <c r="R263" s="15" t="s">
        <v>347</v>
      </c>
      <c r="S263" s="15" t="e">
        <v>#N/A</v>
      </c>
      <c r="T263" s="16" t="str">
        <f>_xlfn.IFNA(IF(Table1[[#This Row],[Credit Duration]] = 1, "", IFERROR(DATE(2020-S263,7,1), "")), "")</f>
        <v/>
      </c>
    </row>
    <row r="264" spans="17:20" x14ac:dyDescent="0.55000000000000004">
      <c r="Q264" s="15" t="s">
        <v>483</v>
      </c>
      <c r="R264" s="15" t="s">
        <v>350</v>
      </c>
      <c r="S264" s="15" t="e">
        <v>#N/A</v>
      </c>
      <c r="T264" s="16" t="str">
        <f>_xlfn.IFNA(IF(Table1[[#This Row],[Credit Duration]] = 1, "", IFERROR(DATE(2020-S264,7,1), "")), "")</f>
        <v/>
      </c>
    </row>
    <row r="265" spans="17:20" x14ac:dyDescent="0.55000000000000004">
      <c r="Q265" s="15" t="s">
        <v>484</v>
      </c>
      <c r="R265" s="15" t="s">
        <v>347</v>
      </c>
      <c r="S265" s="15" t="e">
        <v>#N/A</v>
      </c>
      <c r="T265" s="16" t="str">
        <f>_xlfn.IFNA(IF(Table1[[#This Row],[Credit Duration]] = 1, "", IFERROR(DATE(2020-S265,7,1), "")), "")</f>
        <v/>
      </c>
    </row>
    <row r="266" spans="17:20" x14ac:dyDescent="0.55000000000000004">
      <c r="Q266" s="15" t="s">
        <v>484</v>
      </c>
      <c r="R266" s="15" t="s">
        <v>350</v>
      </c>
      <c r="S266" s="15" t="e">
        <v>#N/A</v>
      </c>
      <c r="T266" s="16" t="str">
        <f>_xlfn.IFNA(IF(Table1[[#This Row],[Credit Duration]] = 1, "", IFERROR(DATE(2020-S266,7,1), "")), "")</f>
        <v/>
      </c>
    </row>
    <row r="267" spans="17:20" x14ac:dyDescent="0.55000000000000004">
      <c r="Q267" s="15" t="s">
        <v>485</v>
      </c>
      <c r="R267" s="15" t="s">
        <v>347</v>
      </c>
      <c r="S267" s="15">
        <v>10</v>
      </c>
      <c r="T267" s="16">
        <f>_xlfn.IFNA(IF(Table1[[#This Row],[Credit Duration]] = 1, "", IFERROR(DATE(2020-S267,7,1), "")), "")</f>
        <v>40360</v>
      </c>
    </row>
    <row r="268" spans="17:20" x14ac:dyDescent="0.55000000000000004">
      <c r="Q268" s="15" t="s">
        <v>485</v>
      </c>
      <c r="R268" s="15" t="s">
        <v>350</v>
      </c>
      <c r="S268" s="15">
        <v>10</v>
      </c>
      <c r="T268" s="16">
        <f>_xlfn.IFNA(IF(Table1[[#This Row],[Credit Duration]] = 1, "", IFERROR(DATE(2020-S268,7,1), "")), "")</f>
        <v>40360</v>
      </c>
    </row>
    <row r="269" spans="17:20" x14ac:dyDescent="0.55000000000000004">
      <c r="Q269" s="15" t="s">
        <v>486</v>
      </c>
      <c r="R269" s="15" t="s">
        <v>376</v>
      </c>
      <c r="S269" s="15" t="e">
        <v>#N/A</v>
      </c>
      <c r="T269" s="16" t="str">
        <f>_xlfn.IFNA(IF(Table1[[#This Row],[Credit Duration]] = 1, "", IFERROR(DATE(2020-S269,7,1), "")), "")</f>
        <v/>
      </c>
    </row>
    <row r="270" spans="17:20" x14ac:dyDescent="0.55000000000000004">
      <c r="Q270" s="15" t="s">
        <v>486</v>
      </c>
      <c r="R270" s="15" t="s">
        <v>377</v>
      </c>
      <c r="S270" s="15" t="e">
        <v>#N/A</v>
      </c>
      <c r="T270" s="16" t="str">
        <f>_xlfn.IFNA(IF(Table1[[#This Row],[Credit Duration]] = 1, "", IFERROR(DATE(2020-S270,7,1), "")), "")</f>
        <v/>
      </c>
    </row>
    <row r="271" spans="17:20" x14ac:dyDescent="0.55000000000000004">
      <c r="Q271" s="15" t="s">
        <v>486</v>
      </c>
      <c r="R271" s="15" t="s">
        <v>350</v>
      </c>
      <c r="S271" s="15" t="e">
        <v>#N/A</v>
      </c>
      <c r="T271" s="16" t="str">
        <f>_xlfn.IFNA(IF(Table1[[#This Row],[Credit Duration]] = 1, "", IFERROR(DATE(2020-S271,7,1), "")), "")</f>
        <v/>
      </c>
    </row>
    <row r="272" spans="17:20" x14ac:dyDescent="0.55000000000000004">
      <c r="Q272" s="15" t="s">
        <v>487</v>
      </c>
      <c r="R272" s="15" t="s">
        <v>488</v>
      </c>
      <c r="S272" s="15">
        <v>1</v>
      </c>
      <c r="T272" s="16" t="str">
        <f>_xlfn.IFNA(IF(Table1[[#This Row],[Credit Duration]] = 1, "", IFERROR(DATE(2020-S272,7,1), "")), "")</f>
        <v/>
      </c>
    </row>
    <row r="273" spans="17:20" x14ac:dyDescent="0.55000000000000004">
      <c r="Q273" s="15" t="s">
        <v>489</v>
      </c>
      <c r="R273" s="15" t="s">
        <v>488</v>
      </c>
      <c r="S273" s="15">
        <v>1</v>
      </c>
      <c r="T273" s="16" t="str">
        <f>_xlfn.IFNA(IF(Table1[[#This Row],[Credit Duration]] = 1, "", IFERROR(DATE(2020-S273,7,1), "")), "")</f>
        <v/>
      </c>
    </row>
    <row r="274" spans="17:20" x14ac:dyDescent="0.55000000000000004">
      <c r="Q274" s="15" t="s">
        <v>490</v>
      </c>
      <c r="R274" s="15" t="s">
        <v>488</v>
      </c>
      <c r="S274" s="15">
        <v>1</v>
      </c>
      <c r="T274" s="16" t="str">
        <f>_xlfn.IFNA(IF(Table1[[#This Row],[Credit Duration]] = 1, "", IFERROR(DATE(2020-S274,7,1), "")), "")</f>
        <v/>
      </c>
    </row>
    <row r="275" spans="17:20" x14ac:dyDescent="0.55000000000000004">
      <c r="Q275" s="15" t="s">
        <v>491</v>
      </c>
      <c r="R275" s="15" t="s">
        <v>488</v>
      </c>
      <c r="S275" s="15">
        <v>1</v>
      </c>
      <c r="T275" s="16" t="str">
        <f>_xlfn.IFNA(IF(Table1[[#This Row],[Credit Duration]] = 1, "", IFERROR(DATE(2020-S275,7,1), "")), "")</f>
        <v/>
      </c>
    </row>
    <row r="276" spans="17:20" x14ac:dyDescent="0.55000000000000004">
      <c r="Q276" s="15" t="s">
        <v>492</v>
      </c>
      <c r="R276" s="15" t="s">
        <v>488</v>
      </c>
      <c r="S276" s="15">
        <v>1</v>
      </c>
      <c r="T276" s="16" t="str">
        <f>_xlfn.IFNA(IF(Table1[[#This Row],[Credit Duration]] = 1, "", IFERROR(DATE(2020-S276,7,1), "")), "")</f>
        <v/>
      </c>
    </row>
    <row r="277" spans="17:20" x14ac:dyDescent="0.55000000000000004">
      <c r="Q277" s="15" t="s">
        <v>493</v>
      </c>
      <c r="R277" s="15" t="s">
        <v>494</v>
      </c>
      <c r="S277" s="15" t="e">
        <v>#N/A</v>
      </c>
      <c r="T277" s="16" t="str">
        <f>_xlfn.IFNA(IF(Table1[[#This Row],[Credit Duration]] = 1, "", IFERROR(DATE(2020-S277,7,1), "")), "")</f>
        <v/>
      </c>
    </row>
    <row r="278" spans="17:20" x14ac:dyDescent="0.55000000000000004">
      <c r="Q278" s="15" t="s">
        <v>495</v>
      </c>
      <c r="R278" s="15" t="s">
        <v>494</v>
      </c>
      <c r="S278" s="15" t="e">
        <v>#N/A</v>
      </c>
      <c r="T278" s="16" t="str">
        <f>_xlfn.IFNA(IF(Table1[[#This Row],[Credit Duration]] = 1, "", IFERROR(DATE(2020-S278,7,1), "")), "")</f>
        <v/>
      </c>
    </row>
    <row r="279" spans="17:20" x14ac:dyDescent="0.55000000000000004">
      <c r="Q279" s="15" t="s">
        <v>496</v>
      </c>
      <c r="R279" s="15" t="s">
        <v>494</v>
      </c>
      <c r="S279" s="15" t="e">
        <v>#N/A</v>
      </c>
      <c r="T279" s="16" t="str">
        <f>_xlfn.IFNA(IF(Table1[[#This Row],[Credit Duration]] = 1, "", IFERROR(DATE(2020-S279,7,1), "")), "")</f>
        <v/>
      </c>
    </row>
    <row r="280" spans="17:20" x14ac:dyDescent="0.55000000000000004">
      <c r="Q280" s="15" t="s">
        <v>243</v>
      </c>
      <c r="R280" s="15" t="s">
        <v>347</v>
      </c>
      <c r="S280" s="15">
        <v>10</v>
      </c>
      <c r="T280" s="16">
        <f>_xlfn.IFNA(IF(Table1[[#This Row],[Credit Duration]] = 1, "", IFERROR(DATE(2020-S280,7,1), "")), "")</f>
        <v>40360</v>
      </c>
    </row>
    <row r="281" spans="17:20" x14ac:dyDescent="0.55000000000000004">
      <c r="Q281" s="15" t="s">
        <v>243</v>
      </c>
      <c r="R281" s="15" t="s">
        <v>350</v>
      </c>
      <c r="S281" s="15">
        <v>10</v>
      </c>
      <c r="T281" s="16">
        <f>_xlfn.IFNA(IF(Table1[[#This Row],[Credit Duration]] = 1, "", IFERROR(DATE(2020-S281,7,1), "")), "")</f>
        <v>40360</v>
      </c>
    </row>
    <row r="282" spans="17:20" x14ac:dyDescent="0.55000000000000004">
      <c r="Q282" s="15" t="s">
        <v>245</v>
      </c>
      <c r="R282" s="15" t="s">
        <v>347</v>
      </c>
      <c r="S282" s="15">
        <v>10</v>
      </c>
      <c r="T282" s="16">
        <f>_xlfn.IFNA(IF(Table1[[#This Row],[Credit Duration]] = 1, "", IFERROR(DATE(2020-S282,7,1), "")), "")</f>
        <v>40360</v>
      </c>
    </row>
    <row r="283" spans="17:20" x14ac:dyDescent="0.55000000000000004">
      <c r="Q283" s="15" t="s">
        <v>245</v>
      </c>
      <c r="R283" s="15" t="s">
        <v>350</v>
      </c>
      <c r="S283" s="15">
        <v>10</v>
      </c>
      <c r="T283" s="16">
        <f>_xlfn.IFNA(IF(Table1[[#This Row],[Credit Duration]] = 1, "", IFERROR(DATE(2020-S283,7,1), "")), "")</f>
        <v>40360</v>
      </c>
    </row>
    <row r="284" spans="17:20" x14ac:dyDescent="0.55000000000000004">
      <c r="Q284" s="15" t="s">
        <v>247</v>
      </c>
      <c r="R284" s="15" t="s">
        <v>347</v>
      </c>
      <c r="S284" s="15">
        <v>1</v>
      </c>
      <c r="T284" s="16" t="str">
        <f>_xlfn.IFNA(IF(Table1[[#This Row],[Credit Duration]] = 1, "", IFERROR(DATE(2020-S284,7,1), "")), "")</f>
        <v/>
      </c>
    </row>
    <row r="285" spans="17:20" x14ac:dyDescent="0.55000000000000004">
      <c r="Q285" s="15" t="s">
        <v>247</v>
      </c>
      <c r="R285" s="15" t="s">
        <v>350</v>
      </c>
      <c r="S285" s="15">
        <v>1</v>
      </c>
      <c r="T285" s="16" t="str">
        <f>_xlfn.IFNA(IF(Table1[[#This Row],[Credit Duration]] = 1, "", IFERROR(DATE(2020-S285,7,1), "")), "")</f>
        <v/>
      </c>
    </row>
    <row r="286" spans="17:20" x14ac:dyDescent="0.55000000000000004">
      <c r="Q286" s="15" t="s">
        <v>249</v>
      </c>
      <c r="R286" s="15" t="s">
        <v>347</v>
      </c>
      <c r="S286" s="15">
        <v>1</v>
      </c>
      <c r="T286" s="16" t="str">
        <f>_xlfn.IFNA(IF(Table1[[#This Row],[Credit Duration]] = 1, "", IFERROR(DATE(2020-S286,7,1), "")), "")</f>
        <v/>
      </c>
    </row>
    <row r="287" spans="17:20" x14ac:dyDescent="0.55000000000000004">
      <c r="Q287" s="15" t="s">
        <v>249</v>
      </c>
      <c r="R287" s="15" t="s">
        <v>350</v>
      </c>
      <c r="S287" s="15">
        <v>1</v>
      </c>
      <c r="T287" s="16" t="str">
        <f>_xlfn.IFNA(IF(Table1[[#This Row],[Credit Duration]] = 1, "", IFERROR(DATE(2020-S287,7,1), "")), "")</f>
        <v/>
      </c>
    </row>
    <row r="288" spans="17:20" x14ac:dyDescent="0.55000000000000004">
      <c r="Q288" s="15" t="s">
        <v>251</v>
      </c>
      <c r="R288" s="15" t="s">
        <v>347</v>
      </c>
      <c r="S288" s="15">
        <v>1</v>
      </c>
      <c r="T288" s="16" t="str">
        <f>_xlfn.IFNA(IF(Table1[[#This Row],[Credit Duration]] = 1, "", IFERROR(DATE(2020-S288,7,1), "")), "")</f>
        <v/>
      </c>
    </row>
    <row r="289" spans="17:20" x14ac:dyDescent="0.55000000000000004">
      <c r="Q289" s="15" t="s">
        <v>251</v>
      </c>
      <c r="R289" s="15" t="s">
        <v>350</v>
      </c>
      <c r="S289" s="15">
        <v>1</v>
      </c>
      <c r="T289" s="16" t="str">
        <f>_xlfn.IFNA(IF(Table1[[#This Row],[Credit Duration]] = 1, "", IFERROR(DATE(2020-S289,7,1), "")), "")</f>
        <v/>
      </c>
    </row>
    <row r="290" spans="17:20" x14ac:dyDescent="0.55000000000000004">
      <c r="Q290" s="15" t="s">
        <v>253</v>
      </c>
      <c r="R290" s="15" t="s">
        <v>347</v>
      </c>
      <c r="S290" s="15">
        <v>10</v>
      </c>
      <c r="T290" s="16">
        <f>_xlfn.IFNA(IF(Table1[[#This Row],[Credit Duration]] = 1, "", IFERROR(DATE(2020-S290,7,1), "")), "")</f>
        <v>40360</v>
      </c>
    </row>
    <row r="291" spans="17:20" x14ac:dyDescent="0.55000000000000004">
      <c r="Q291" s="15" t="s">
        <v>253</v>
      </c>
      <c r="R291" s="15" t="s">
        <v>350</v>
      </c>
      <c r="S291" s="15">
        <v>10</v>
      </c>
      <c r="T291" s="16">
        <f>_xlfn.IFNA(IF(Table1[[#This Row],[Credit Duration]] = 1, "", IFERROR(DATE(2020-S291,7,1), "")), "")</f>
        <v>40360</v>
      </c>
    </row>
    <row r="292" spans="17:20" x14ac:dyDescent="0.55000000000000004">
      <c r="Q292" s="15" t="s">
        <v>255</v>
      </c>
      <c r="R292" s="15" t="s">
        <v>347</v>
      </c>
      <c r="S292" s="15">
        <v>10</v>
      </c>
      <c r="T292" s="16">
        <f>_xlfn.IFNA(IF(Table1[[#This Row],[Credit Duration]] = 1, "", IFERROR(DATE(2020-S292,7,1), "")), "")</f>
        <v>40360</v>
      </c>
    </row>
    <row r="293" spans="17:20" x14ac:dyDescent="0.55000000000000004">
      <c r="Q293" s="15" t="s">
        <v>255</v>
      </c>
      <c r="R293" s="15" t="s">
        <v>350</v>
      </c>
      <c r="S293" s="15">
        <v>10</v>
      </c>
      <c r="T293" s="16">
        <f>_xlfn.IFNA(IF(Table1[[#This Row],[Credit Duration]] = 1, "", IFERROR(DATE(2020-S293,7,1), "")), "")</f>
        <v>40360</v>
      </c>
    </row>
    <row r="294" spans="17:20" x14ac:dyDescent="0.55000000000000004">
      <c r="Q294" s="15" t="s">
        <v>257</v>
      </c>
      <c r="R294" s="15" t="s">
        <v>347</v>
      </c>
      <c r="S294" s="15">
        <v>10</v>
      </c>
      <c r="T294" s="16">
        <f>_xlfn.IFNA(IF(Table1[[#This Row],[Credit Duration]] = 1, "", IFERROR(DATE(2020-S294,7,1), "")), "")</f>
        <v>40360</v>
      </c>
    </row>
    <row r="295" spans="17:20" x14ac:dyDescent="0.55000000000000004">
      <c r="Q295" s="15" t="s">
        <v>257</v>
      </c>
      <c r="R295" s="15" t="s">
        <v>350</v>
      </c>
      <c r="S295" s="15">
        <v>10</v>
      </c>
      <c r="T295" s="16">
        <f>_xlfn.IFNA(IF(Table1[[#This Row],[Credit Duration]] = 1, "", IFERROR(DATE(2020-S295,7,1), "")), "")</f>
        <v>40360</v>
      </c>
    </row>
    <row r="296" spans="17:20" x14ac:dyDescent="0.55000000000000004">
      <c r="Q296" s="15" t="s">
        <v>259</v>
      </c>
      <c r="R296" s="15" t="s">
        <v>347</v>
      </c>
      <c r="S296" s="15">
        <v>3</v>
      </c>
      <c r="T296" s="16">
        <f>_xlfn.IFNA(IF(Table1[[#This Row],[Credit Duration]] = 1, "", IFERROR(DATE(2020-S296,7,1), "")), "")</f>
        <v>42917</v>
      </c>
    </row>
    <row r="297" spans="17:20" x14ac:dyDescent="0.55000000000000004">
      <c r="Q297" s="15" t="s">
        <v>261</v>
      </c>
      <c r="R297" s="15" t="s">
        <v>347</v>
      </c>
      <c r="S297" s="15">
        <v>3</v>
      </c>
      <c r="T297" s="16">
        <f>_xlfn.IFNA(IF(Table1[[#This Row],[Credit Duration]] = 1, "", IFERROR(DATE(2020-S297,7,1), "")), "")</f>
        <v>42917</v>
      </c>
    </row>
    <row r="298" spans="17:20" x14ac:dyDescent="0.55000000000000004">
      <c r="Q298" s="15" t="s">
        <v>262</v>
      </c>
      <c r="R298" s="15" t="s">
        <v>347</v>
      </c>
      <c r="S298" s="15">
        <v>3</v>
      </c>
      <c r="T298" s="16">
        <f>_xlfn.IFNA(IF(Table1[[#This Row],[Credit Duration]] = 1, "", IFERROR(DATE(2020-S298,7,1), "")), "")</f>
        <v>42917</v>
      </c>
    </row>
    <row r="299" spans="17:20" x14ac:dyDescent="0.55000000000000004">
      <c r="Q299" s="15" t="s">
        <v>263</v>
      </c>
      <c r="R299" s="15" t="s">
        <v>347</v>
      </c>
      <c r="S299" s="15">
        <v>3</v>
      </c>
      <c r="T299" s="16">
        <f>_xlfn.IFNA(IF(Table1[[#This Row],[Credit Duration]] = 1, "", IFERROR(DATE(2020-S299,7,1), "")), "")</f>
        <v>42917</v>
      </c>
    </row>
    <row r="300" spans="17:20" x14ac:dyDescent="0.55000000000000004">
      <c r="Q300" s="15" t="s">
        <v>264</v>
      </c>
      <c r="R300" s="15" t="s">
        <v>347</v>
      </c>
      <c r="S300" s="15">
        <v>3</v>
      </c>
      <c r="T300" s="16">
        <f>_xlfn.IFNA(IF(Table1[[#This Row],[Credit Duration]] = 1, "", IFERROR(DATE(2020-S300,7,1), "")), "")</f>
        <v>42917</v>
      </c>
    </row>
    <row r="301" spans="17:20" x14ac:dyDescent="0.55000000000000004">
      <c r="Q301" s="15" t="s">
        <v>265</v>
      </c>
      <c r="R301" s="15" t="s">
        <v>347</v>
      </c>
      <c r="S301" s="15">
        <v>10</v>
      </c>
      <c r="T301" s="16">
        <f>_xlfn.IFNA(IF(Table1[[#This Row],[Credit Duration]] = 1, "", IFERROR(DATE(2020-S301,7,1), "")), "")</f>
        <v>40360</v>
      </c>
    </row>
    <row r="302" spans="17:20" x14ac:dyDescent="0.55000000000000004">
      <c r="Q302" s="15" t="s">
        <v>265</v>
      </c>
      <c r="R302" s="15" t="s">
        <v>347</v>
      </c>
      <c r="S302" s="15">
        <v>10</v>
      </c>
      <c r="T302" s="16">
        <f>_xlfn.IFNA(IF(Table1[[#This Row],[Credit Duration]] = 1, "", IFERROR(DATE(2020-S302,7,1), "")), "")</f>
        <v>40360</v>
      </c>
    </row>
    <row r="303" spans="17:20" x14ac:dyDescent="0.55000000000000004">
      <c r="Q303" s="15" t="s">
        <v>265</v>
      </c>
      <c r="R303" s="15" t="s">
        <v>350</v>
      </c>
      <c r="S303" s="15">
        <v>10</v>
      </c>
      <c r="T303" s="16">
        <f>_xlfn.IFNA(IF(Table1[[#This Row],[Credit Duration]] = 1, "", IFERROR(DATE(2020-S303,7,1), "")), "")</f>
        <v>40360</v>
      </c>
    </row>
    <row r="304" spans="17:20" x14ac:dyDescent="0.55000000000000004">
      <c r="Q304" s="15" t="s">
        <v>265</v>
      </c>
      <c r="R304" s="15" t="s">
        <v>350</v>
      </c>
      <c r="S304" s="15">
        <v>10</v>
      </c>
      <c r="T304" s="16">
        <f>_xlfn.IFNA(IF(Table1[[#This Row],[Credit Duration]] = 1, "", IFERROR(DATE(2020-S304,7,1), "")), "")</f>
        <v>40360</v>
      </c>
    </row>
    <row r="305" spans="17:20" x14ac:dyDescent="0.55000000000000004">
      <c r="Q305" s="15" t="s">
        <v>497</v>
      </c>
      <c r="R305" s="15" t="s">
        <v>347</v>
      </c>
      <c r="S305" s="15">
        <v>10</v>
      </c>
      <c r="T305" s="16">
        <f>_xlfn.IFNA(IF(Table1[[#This Row],[Credit Duration]] = 1, "", IFERROR(DATE(2020-S305,7,1), "")), "")</f>
        <v>40360</v>
      </c>
    </row>
    <row r="306" spans="17:20" x14ac:dyDescent="0.55000000000000004">
      <c r="Q306" s="15" t="s">
        <v>497</v>
      </c>
      <c r="R306" s="15" t="s">
        <v>350</v>
      </c>
      <c r="S306" s="15">
        <v>10</v>
      </c>
      <c r="T306" s="16">
        <f>_xlfn.IFNA(IF(Table1[[#This Row],[Credit Duration]] = 1, "", IFERROR(DATE(2020-S306,7,1), "")), "")</f>
        <v>40360</v>
      </c>
    </row>
    <row r="307" spans="17:20" x14ac:dyDescent="0.55000000000000004">
      <c r="Q307" s="15" t="s">
        <v>498</v>
      </c>
      <c r="R307" s="15" t="s">
        <v>347</v>
      </c>
      <c r="S307" s="15">
        <v>10</v>
      </c>
      <c r="T307" s="16">
        <f>_xlfn.IFNA(IF(Table1[[#This Row],[Credit Duration]] = 1, "", IFERROR(DATE(2020-S307,7,1), "")), "")</f>
        <v>40360</v>
      </c>
    </row>
    <row r="308" spans="17:20" x14ac:dyDescent="0.55000000000000004">
      <c r="Q308" s="15" t="s">
        <v>498</v>
      </c>
      <c r="R308" s="15" t="s">
        <v>377</v>
      </c>
      <c r="S308" s="15">
        <v>10</v>
      </c>
      <c r="T308" s="16">
        <f>_xlfn.IFNA(IF(Table1[[#This Row],[Credit Duration]] = 1, "", IFERROR(DATE(2020-S308,7,1), "")), "")</f>
        <v>40360</v>
      </c>
    </row>
    <row r="309" spans="17:20" x14ac:dyDescent="0.55000000000000004">
      <c r="Q309" s="15" t="s">
        <v>499</v>
      </c>
      <c r="R309" s="15" t="s">
        <v>347</v>
      </c>
      <c r="S309" s="15">
        <v>5</v>
      </c>
      <c r="T309" s="16">
        <f>_xlfn.IFNA(IF(Table1[[#This Row],[Credit Duration]] = 1, "", IFERROR(DATE(2020-S309,7,1), "")), "")</f>
        <v>42186</v>
      </c>
    </row>
    <row r="310" spans="17:20" x14ac:dyDescent="0.55000000000000004">
      <c r="Q310" s="15" t="s">
        <v>499</v>
      </c>
      <c r="R310" s="15" t="s">
        <v>377</v>
      </c>
      <c r="S310" s="15">
        <v>5</v>
      </c>
      <c r="T310" s="16">
        <f>_xlfn.IFNA(IF(Table1[[#This Row],[Credit Duration]] = 1, "", IFERROR(DATE(2020-S310,7,1), "")), "")</f>
        <v>42186</v>
      </c>
    </row>
    <row r="311" spans="17:20" x14ac:dyDescent="0.55000000000000004">
      <c r="Q311" s="15" t="s">
        <v>267</v>
      </c>
      <c r="R311" s="15" t="s">
        <v>347</v>
      </c>
      <c r="S311" s="15">
        <v>1</v>
      </c>
      <c r="T311" s="16" t="str">
        <f>_xlfn.IFNA(IF(Table1[[#This Row],[Credit Duration]] = 1, "", IFERROR(DATE(2020-S311,7,1), "")), "")</f>
        <v/>
      </c>
    </row>
    <row r="312" spans="17:20" x14ac:dyDescent="0.55000000000000004">
      <c r="Q312" s="15" t="s">
        <v>267</v>
      </c>
      <c r="R312" s="15" t="s">
        <v>350</v>
      </c>
      <c r="S312" s="15">
        <v>1</v>
      </c>
      <c r="T312" s="16" t="str">
        <f>_xlfn.IFNA(IF(Table1[[#This Row],[Credit Duration]] = 1, "", IFERROR(DATE(2020-S312,7,1), "")), "")</f>
        <v/>
      </c>
    </row>
    <row r="313" spans="17:20" x14ac:dyDescent="0.55000000000000004">
      <c r="Q313" s="15" t="s">
        <v>269</v>
      </c>
      <c r="R313" s="15" t="s">
        <v>347</v>
      </c>
      <c r="S313" s="15">
        <v>1</v>
      </c>
      <c r="T313" s="16" t="str">
        <f>_xlfn.IFNA(IF(Table1[[#This Row],[Credit Duration]] = 1, "", IFERROR(DATE(2020-S313,7,1), "")), "")</f>
        <v/>
      </c>
    </row>
    <row r="314" spans="17:20" x14ac:dyDescent="0.55000000000000004">
      <c r="Q314" s="15" t="s">
        <v>269</v>
      </c>
      <c r="R314" s="15" t="s">
        <v>350</v>
      </c>
      <c r="S314" s="15">
        <v>1</v>
      </c>
      <c r="T314" s="16" t="str">
        <f>_xlfn.IFNA(IF(Table1[[#This Row],[Credit Duration]] = 1, "", IFERROR(DATE(2020-S314,7,1), "")), "")</f>
        <v/>
      </c>
    </row>
    <row r="315" spans="17:20" x14ac:dyDescent="0.55000000000000004">
      <c r="Q315" s="15" t="s">
        <v>271</v>
      </c>
      <c r="R315" s="15" t="s">
        <v>347</v>
      </c>
      <c r="S315" s="15">
        <v>15</v>
      </c>
      <c r="T315" s="16">
        <f>_xlfn.IFNA(IF(Table1[[#This Row],[Credit Duration]] = 1, "", IFERROR(DATE(2020-S315,7,1), "")), "")</f>
        <v>38534</v>
      </c>
    </row>
    <row r="316" spans="17:20" x14ac:dyDescent="0.55000000000000004">
      <c r="Q316" s="15" t="s">
        <v>271</v>
      </c>
      <c r="R316" s="15" t="s">
        <v>350</v>
      </c>
      <c r="S316" s="15">
        <v>15</v>
      </c>
      <c r="T316" s="16">
        <f>_xlfn.IFNA(IF(Table1[[#This Row],[Credit Duration]] = 1, "", IFERROR(DATE(2020-S316,7,1), "")), "")</f>
        <v>38534</v>
      </c>
    </row>
    <row r="317" spans="17:20" x14ac:dyDescent="0.55000000000000004">
      <c r="Q317" s="15" t="s">
        <v>500</v>
      </c>
      <c r="R317" s="15" t="s">
        <v>347</v>
      </c>
      <c r="S317" s="15">
        <v>10</v>
      </c>
      <c r="T317" s="16">
        <f>_xlfn.IFNA(IF(Table1[[#This Row],[Credit Duration]] = 1, "", IFERROR(DATE(2020-S317,7,1), "")), "")</f>
        <v>40360</v>
      </c>
    </row>
    <row r="318" spans="17:20" x14ac:dyDescent="0.55000000000000004">
      <c r="Q318" s="15" t="s">
        <v>500</v>
      </c>
      <c r="R318" s="15" t="s">
        <v>350</v>
      </c>
      <c r="S318" s="15">
        <v>10</v>
      </c>
      <c r="T318" s="16">
        <f>_xlfn.IFNA(IF(Table1[[#This Row],[Credit Duration]] = 1, "", IFERROR(DATE(2020-S318,7,1), "")), "")</f>
        <v>40360</v>
      </c>
    </row>
    <row r="319" spans="17:20" x14ac:dyDescent="0.55000000000000004">
      <c r="Q319" s="15" t="s">
        <v>501</v>
      </c>
      <c r="R319" s="15" t="s">
        <v>347</v>
      </c>
      <c r="S319" s="15">
        <v>10</v>
      </c>
      <c r="T319" s="16">
        <f>_xlfn.IFNA(IF(Table1[[#This Row],[Credit Duration]] = 1, "", IFERROR(DATE(2020-S319,7,1), "")), "")</f>
        <v>40360</v>
      </c>
    </row>
    <row r="320" spans="17:20" x14ac:dyDescent="0.55000000000000004">
      <c r="Q320" s="15" t="s">
        <v>501</v>
      </c>
      <c r="R320" s="15" t="s">
        <v>350</v>
      </c>
      <c r="S320" s="15">
        <v>10</v>
      </c>
      <c r="T320" s="16">
        <f>_xlfn.IFNA(IF(Table1[[#This Row],[Credit Duration]] = 1, "", IFERROR(DATE(2020-S320,7,1), "")), "")</f>
        <v>40360</v>
      </c>
    </row>
    <row r="321" spans="17:20" x14ac:dyDescent="0.55000000000000004">
      <c r="Q321" s="15" t="s">
        <v>502</v>
      </c>
      <c r="R321" s="15" t="s">
        <v>347</v>
      </c>
      <c r="S321" s="15">
        <v>10</v>
      </c>
      <c r="T321" s="16">
        <f>_xlfn.IFNA(IF(Table1[[#This Row],[Credit Duration]] = 1, "", IFERROR(DATE(2020-S321,7,1), "")), "")</f>
        <v>40360</v>
      </c>
    </row>
    <row r="322" spans="17:20" x14ac:dyDescent="0.55000000000000004">
      <c r="Q322" s="15" t="s">
        <v>502</v>
      </c>
      <c r="R322" s="15" t="s">
        <v>350</v>
      </c>
      <c r="S322" s="15">
        <v>10</v>
      </c>
      <c r="T322" s="16">
        <f>_xlfn.IFNA(IF(Table1[[#This Row],[Credit Duration]] = 1, "", IFERROR(DATE(2020-S322,7,1), "")), "")</f>
        <v>40360</v>
      </c>
    </row>
    <row r="323" spans="17:20" x14ac:dyDescent="0.55000000000000004">
      <c r="Q323" s="15" t="s">
        <v>502</v>
      </c>
      <c r="R323" s="15" t="s">
        <v>377</v>
      </c>
      <c r="S323" s="15">
        <v>10</v>
      </c>
      <c r="T323" s="16">
        <f>_xlfn.IFNA(IF(Table1[[#This Row],[Credit Duration]] = 1, "", IFERROR(DATE(2020-S323,7,1), "")), "")</f>
        <v>40360</v>
      </c>
    </row>
    <row r="324" spans="17:20" x14ac:dyDescent="0.55000000000000004">
      <c r="Q324" s="15" t="s">
        <v>503</v>
      </c>
      <c r="R324" s="15" t="s">
        <v>347</v>
      </c>
      <c r="S324" s="15">
        <v>5</v>
      </c>
      <c r="T324" s="16">
        <f>_xlfn.IFNA(IF(Table1[[#This Row],[Credit Duration]] = 1, "", IFERROR(DATE(2020-S324,7,1), "")), "")</f>
        <v>42186</v>
      </c>
    </row>
    <row r="325" spans="17:20" x14ac:dyDescent="0.55000000000000004">
      <c r="Q325" s="15" t="s">
        <v>503</v>
      </c>
      <c r="R325" s="15" t="s">
        <v>377</v>
      </c>
      <c r="S325" s="15">
        <v>5</v>
      </c>
      <c r="T325" s="16">
        <f>_xlfn.IFNA(IF(Table1[[#This Row],[Credit Duration]] = 1, "", IFERROR(DATE(2020-S325,7,1), "")), "")</f>
        <v>42186</v>
      </c>
    </row>
    <row r="326" spans="17:20" x14ac:dyDescent="0.55000000000000004">
      <c r="Q326" s="15" t="s">
        <v>273</v>
      </c>
      <c r="R326" s="15" t="s">
        <v>347</v>
      </c>
      <c r="S326" s="15">
        <v>10</v>
      </c>
      <c r="T326" s="16">
        <f>_xlfn.IFNA(IF(Table1[[#This Row],[Credit Duration]] = 1, "", IFERROR(DATE(2020-S326,7,1), "")), "")</f>
        <v>40360</v>
      </c>
    </row>
    <row r="327" spans="17:20" x14ac:dyDescent="0.55000000000000004">
      <c r="Q327" s="15" t="s">
        <v>273</v>
      </c>
      <c r="R327" s="15" t="s">
        <v>350</v>
      </c>
      <c r="S327" s="15">
        <v>10</v>
      </c>
      <c r="T327" s="16">
        <f>_xlfn.IFNA(IF(Table1[[#This Row],[Credit Duration]] = 1, "", IFERROR(DATE(2020-S327,7,1), "")), "")</f>
        <v>40360</v>
      </c>
    </row>
    <row r="328" spans="17:20" x14ac:dyDescent="0.55000000000000004">
      <c r="Q328" s="15" t="s">
        <v>504</v>
      </c>
      <c r="R328" s="15" t="s">
        <v>347</v>
      </c>
      <c r="S328" s="15">
        <v>10</v>
      </c>
      <c r="T328" s="16">
        <f>_xlfn.IFNA(IF(Table1[[#This Row],[Credit Duration]] = 1, "", IFERROR(DATE(2020-S328,7,1), "")), "")</f>
        <v>40360</v>
      </c>
    </row>
    <row r="329" spans="17:20" x14ac:dyDescent="0.55000000000000004">
      <c r="Q329" s="15" t="s">
        <v>504</v>
      </c>
      <c r="R329" s="15" t="s">
        <v>350</v>
      </c>
      <c r="S329" s="15">
        <v>10</v>
      </c>
      <c r="T329" s="16">
        <f>_xlfn.IFNA(IF(Table1[[#This Row],[Credit Duration]] = 1, "", IFERROR(DATE(2020-S329,7,1), "")), "")</f>
        <v>40360</v>
      </c>
    </row>
    <row r="330" spans="17:20" x14ac:dyDescent="0.55000000000000004">
      <c r="Q330" s="15" t="s">
        <v>275</v>
      </c>
      <c r="R330" s="15" t="s">
        <v>347</v>
      </c>
      <c r="S330" s="15">
        <v>5</v>
      </c>
      <c r="T330" s="16">
        <f>_xlfn.IFNA(IF(Table1[[#This Row],[Credit Duration]] = 1, "", IFERROR(DATE(2020-S330,7,1), "")), "")</f>
        <v>42186</v>
      </c>
    </row>
    <row r="331" spans="17:20" x14ac:dyDescent="0.55000000000000004">
      <c r="Q331" s="15" t="s">
        <v>275</v>
      </c>
      <c r="R331" s="15" t="s">
        <v>350</v>
      </c>
      <c r="S331" s="15">
        <v>5</v>
      </c>
      <c r="T331" s="16">
        <f>_xlfn.IFNA(IF(Table1[[#This Row],[Credit Duration]] = 1, "", IFERROR(DATE(2020-S331,7,1), "")), "")</f>
        <v>42186</v>
      </c>
    </row>
    <row r="332" spans="17:20" x14ac:dyDescent="0.55000000000000004">
      <c r="Q332" s="15" t="s">
        <v>277</v>
      </c>
      <c r="R332" s="15" t="s">
        <v>347</v>
      </c>
      <c r="S332" s="15">
        <v>10</v>
      </c>
      <c r="T332" s="16">
        <f>_xlfn.IFNA(IF(Table1[[#This Row],[Credit Duration]] = 1, "", IFERROR(DATE(2020-S332,7,1), "")), "")</f>
        <v>40360</v>
      </c>
    </row>
    <row r="333" spans="17:20" x14ac:dyDescent="0.55000000000000004">
      <c r="Q333" s="15" t="s">
        <v>277</v>
      </c>
      <c r="R333" s="15" t="s">
        <v>350</v>
      </c>
      <c r="S333" s="15">
        <v>10</v>
      </c>
      <c r="T333" s="16">
        <f>_xlfn.IFNA(IF(Table1[[#This Row],[Credit Duration]] = 1, "", IFERROR(DATE(2020-S333,7,1), "")), "")</f>
        <v>40360</v>
      </c>
    </row>
    <row r="334" spans="17:20" x14ac:dyDescent="0.55000000000000004">
      <c r="Q334" s="15" t="s">
        <v>279</v>
      </c>
      <c r="R334" s="15" t="s">
        <v>347</v>
      </c>
      <c r="S334" s="15">
        <v>10</v>
      </c>
      <c r="T334" s="16">
        <f>_xlfn.IFNA(IF(Table1[[#This Row],[Credit Duration]] = 1, "", IFERROR(DATE(2020-S334,7,1), "")), "")</f>
        <v>40360</v>
      </c>
    </row>
    <row r="335" spans="17:20" x14ac:dyDescent="0.55000000000000004">
      <c r="Q335" s="15" t="s">
        <v>279</v>
      </c>
      <c r="R335" s="15" t="s">
        <v>350</v>
      </c>
      <c r="S335" s="15">
        <v>10</v>
      </c>
      <c r="T335" s="16">
        <f>_xlfn.IFNA(IF(Table1[[#This Row],[Credit Duration]] = 1, "", IFERROR(DATE(2020-S335,7,1), "")), "")</f>
        <v>40360</v>
      </c>
    </row>
    <row r="336" spans="17:20" x14ac:dyDescent="0.55000000000000004">
      <c r="Q336" s="15" t="s">
        <v>281</v>
      </c>
      <c r="R336" s="15" t="s">
        <v>347</v>
      </c>
      <c r="S336" s="15">
        <v>10</v>
      </c>
      <c r="T336" s="16">
        <f>_xlfn.IFNA(IF(Table1[[#This Row],[Credit Duration]] = 1, "", IFERROR(DATE(2020-S336,7,1), "")), "")</f>
        <v>40360</v>
      </c>
    </row>
    <row r="337" spans="17:20" x14ac:dyDescent="0.55000000000000004">
      <c r="Q337" s="15" t="s">
        <v>281</v>
      </c>
      <c r="R337" s="15" t="s">
        <v>350</v>
      </c>
      <c r="S337" s="15">
        <v>10</v>
      </c>
      <c r="T337" s="16">
        <f>_xlfn.IFNA(IF(Table1[[#This Row],[Credit Duration]] = 1, "", IFERROR(DATE(2020-S337,7,1), "")), "")</f>
        <v>40360</v>
      </c>
    </row>
    <row r="338" spans="17:20" x14ac:dyDescent="0.55000000000000004">
      <c r="Q338" s="15" t="s">
        <v>505</v>
      </c>
      <c r="R338" s="15" t="s">
        <v>347</v>
      </c>
      <c r="S338" s="15" t="e">
        <v>#N/A</v>
      </c>
      <c r="T338" s="16" t="str">
        <f>_xlfn.IFNA(IF(Table1[[#This Row],[Credit Duration]] = 1, "", IFERROR(DATE(2020-S338,7,1), "")), "")</f>
        <v/>
      </c>
    </row>
    <row r="339" spans="17:20" x14ac:dyDescent="0.55000000000000004">
      <c r="Q339" s="15" t="s">
        <v>505</v>
      </c>
      <c r="R339" s="15" t="s">
        <v>350</v>
      </c>
      <c r="S339" s="15" t="e">
        <v>#N/A</v>
      </c>
      <c r="T339" s="16" t="str">
        <f>_xlfn.IFNA(IF(Table1[[#This Row],[Credit Duration]] = 1, "", IFERROR(DATE(2020-S339,7,1), "")), "")</f>
        <v/>
      </c>
    </row>
    <row r="340" spans="17:20" x14ac:dyDescent="0.55000000000000004">
      <c r="Q340" s="15" t="s">
        <v>506</v>
      </c>
      <c r="R340" s="15" t="s">
        <v>376</v>
      </c>
      <c r="S340" s="15">
        <v>10</v>
      </c>
      <c r="T340" s="16">
        <f>_xlfn.IFNA(IF(Table1[[#This Row],[Credit Duration]] = 1, "", IFERROR(DATE(2020-S340,7,1), "")), "")</f>
        <v>40360</v>
      </c>
    </row>
    <row r="341" spans="17:20" x14ac:dyDescent="0.55000000000000004">
      <c r="Q341" s="15" t="s">
        <v>506</v>
      </c>
      <c r="R341" s="15" t="s">
        <v>377</v>
      </c>
      <c r="S341" s="15">
        <v>10</v>
      </c>
      <c r="T341" s="16">
        <f>_xlfn.IFNA(IF(Table1[[#This Row],[Credit Duration]] = 1, "", IFERROR(DATE(2020-S341,7,1), "")), "")</f>
        <v>40360</v>
      </c>
    </row>
    <row r="342" spans="17:20" x14ac:dyDescent="0.55000000000000004">
      <c r="Q342" s="15" t="s">
        <v>506</v>
      </c>
      <c r="R342" s="15" t="s">
        <v>350</v>
      </c>
      <c r="S342" s="15">
        <v>10</v>
      </c>
      <c r="T342" s="16">
        <f>_xlfn.IFNA(IF(Table1[[#This Row],[Credit Duration]] = 1, "", IFERROR(DATE(2020-S342,7,1), "")), "")</f>
        <v>40360</v>
      </c>
    </row>
    <row r="343" spans="17:20" x14ac:dyDescent="0.55000000000000004">
      <c r="Q343" s="15" t="s">
        <v>507</v>
      </c>
      <c r="R343" s="15" t="s">
        <v>347</v>
      </c>
      <c r="S343" s="15" t="e">
        <v>#N/A</v>
      </c>
      <c r="T343" s="16" t="str">
        <f>_xlfn.IFNA(IF(Table1[[#This Row],[Credit Duration]] = 1, "", IFERROR(DATE(2020-S343,7,1), "")), "")</f>
        <v/>
      </c>
    </row>
    <row r="344" spans="17:20" x14ac:dyDescent="0.55000000000000004">
      <c r="Q344" s="15" t="s">
        <v>507</v>
      </c>
      <c r="R344" s="15" t="s">
        <v>350</v>
      </c>
      <c r="S344" s="15" t="e">
        <v>#N/A</v>
      </c>
      <c r="T344" s="16" t="str">
        <f>_xlfn.IFNA(IF(Table1[[#This Row],[Credit Duration]] = 1, "", IFERROR(DATE(2020-S344,7,1), "")), "")</f>
        <v/>
      </c>
    </row>
    <row r="345" spans="17:20" x14ac:dyDescent="0.55000000000000004">
      <c r="Q345" s="15" t="s">
        <v>508</v>
      </c>
      <c r="R345" s="15" t="s">
        <v>347</v>
      </c>
      <c r="S345" s="15" t="e">
        <v>#N/A</v>
      </c>
      <c r="T345" s="16" t="str">
        <f>_xlfn.IFNA(IF(Table1[[#This Row],[Credit Duration]] = 1, "", IFERROR(DATE(2020-S345,7,1), "")), "")</f>
        <v/>
      </c>
    </row>
    <row r="346" spans="17:20" x14ac:dyDescent="0.55000000000000004">
      <c r="Q346" s="15" t="s">
        <v>508</v>
      </c>
      <c r="R346" s="15" t="s">
        <v>350</v>
      </c>
      <c r="S346" s="15" t="e">
        <v>#N/A</v>
      </c>
      <c r="T346" s="16" t="str">
        <f>_xlfn.IFNA(IF(Table1[[#This Row],[Credit Duration]] = 1, "", IFERROR(DATE(2020-S346,7,1), "")), "")</f>
        <v/>
      </c>
    </row>
    <row r="347" spans="17:20" x14ac:dyDescent="0.55000000000000004">
      <c r="Q347" s="15" t="s">
        <v>509</v>
      </c>
      <c r="R347" s="15" t="s">
        <v>347</v>
      </c>
      <c r="S347" s="15" t="e">
        <v>#N/A</v>
      </c>
      <c r="T347" s="16" t="str">
        <f>_xlfn.IFNA(IF(Table1[[#This Row],[Credit Duration]] = 1, "", IFERROR(DATE(2020-S347,7,1), "")), "")</f>
        <v/>
      </c>
    </row>
    <row r="348" spans="17:20" x14ac:dyDescent="0.55000000000000004">
      <c r="Q348" s="15" t="s">
        <v>509</v>
      </c>
      <c r="R348" s="15" t="s">
        <v>350</v>
      </c>
      <c r="S348" s="15" t="e">
        <v>#N/A</v>
      </c>
      <c r="T348" s="16" t="str">
        <f>_xlfn.IFNA(IF(Table1[[#This Row],[Credit Duration]] = 1, "", IFERROR(DATE(2020-S348,7,1), "")), "")</f>
        <v/>
      </c>
    </row>
    <row r="349" spans="17:20" x14ac:dyDescent="0.55000000000000004">
      <c r="Q349" s="15" t="s">
        <v>510</v>
      </c>
      <c r="R349" s="15" t="s">
        <v>511</v>
      </c>
      <c r="S349" s="15">
        <v>1</v>
      </c>
      <c r="T349" s="16" t="str">
        <f>_xlfn.IFNA(IF(Table1[[#This Row],[Credit Duration]] = 1, "", IFERROR(DATE(2020-S349,7,1), "")), "")</f>
        <v/>
      </c>
    </row>
    <row r="350" spans="17:20" x14ac:dyDescent="0.55000000000000004">
      <c r="Q350" s="15" t="s">
        <v>512</v>
      </c>
      <c r="R350" s="15" t="s">
        <v>511</v>
      </c>
      <c r="S350" s="15">
        <v>1</v>
      </c>
      <c r="T350" s="16" t="str">
        <f>_xlfn.IFNA(IF(Table1[[#This Row],[Credit Duration]] = 1, "", IFERROR(DATE(2020-S350,7,1), "")), "")</f>
        <v/>
      </c>
    </row>
    <row r="351" spans="17:20" x14ac:dyDescent="0.55000000000000004">
      <c r="Q351" s="15" t="s">
        <v>513</v>
      </c>
      <c r="R351" s="15" t="s">
        <v>511</v>
      </c>
      <c r="S351" s="15">
        <v>1</v>
      </c>
      <c r="T351" s="16" t="str">
        <f>_xlfn.IFNA(IF(Table1[[#This Row],[Credit Duration]] = 1, "", IFERROR(DATE(2020-S351,7,1), "")), "")</f>
        <v/>
      </c>
    </row>
    <row r="352" spans="17:20" x14ac:dyDescent="0.55000000000000004">
      <c r="Q352" s="15" t="s">
        <v>514</v>
      </c>
      <c r="R352" s="15" t="s">
        <v>511</v>
      </c>
      <c r="S352" s="15">
        <v>1</v>
      </c>
      <c r="T352" s="16" t="str">
        <f>_xlfn.IFNA(IF(Table1[[#This Row],[Credit Duration]] = 1, "", IFERROR(DATE(2020-S352,7,1), "")), "")</f>
        <v/>
      </c>
    </row>
    <row r="353" spans="17:20" x14ac:dyDescent="0.55000000000000004">
      <c r="Q353" s="15" t="s">
        <v>515</v>
      </c>
      <c r="R353" s="15" t="s">
        <v>511</v>
      </c>
      <c r="S353" s="15">
        <v>1</v>
      </c>
      <c r="T353" s="16" t="str">
        <f>_xlfn.IFNA(IF(Table1[[#This Row],[Credit Duration]] = 1, "", IFERROR(DATE(2020-S353,7,1), "")), "")</f>
        <v/>
      </c>
    </row>
    <row r="354" spans="17:20" x14ac:dyDescent="0.55000000000000004">
      <c r="Q354" s="15" t="s">
        <v>516</v>
      </c>
      <c r="R354" s="15" t="s">
        <v>511</v>
      </c>
      <c r="S354" s="15">
        <v>1</v>
      </c>
      <c r="T354" s="16" t="str">
        <f>_xlfn.IFNA(IF(Table1[[#This Row],[Credit Duration]] = 1, "", IFERROR(DATE(2020-S354,7,1), "")), "")</f>
        <v/>
      </c>
    </row>
    <row r="355" spans="17:20" x14ac:dyDescent="0.55000000000000004">
      <c r="Q355" s="15" t="s">
        <v>517</v>
      </c>
      <c r="R355" s="15" t="s">
        <v>511</v>
      </c>
      <c r="S355" s="15">
        <v>1</v>
      </c>
      <c r="T355" s="16" t="str">
        <f>_xlfn.IFNA(IF(Table1[[#This Row],[Credit Duration]] = 1, "", IFERROR(DATE(2020-S355,7,1), "")), "")</f>
        <v/>
      </c>
    </row>
    <row r="356" spans="17:20" x14ac:dyDescent="0.55000000000000004">
      <c r="Q356" s="15" t="s">
        <v>518</v>
      </c>
      <c r="R356" s="15" t="s">
        <v>511</v>
      </c>
      <c r="S356" s="15" t="e">
        <v>#N/A</v>
      </c>
      <c r="T356" s="16" t="str">
        <f>_xlfn.IFNA(IF(Table1[[#This Row],[Credit Duration]] = 1, "", IFERROR(DATE(2020-S356,7,1), "")), "")</f>
        <v/>
      </c>
    </row>
    <row r="357" spans="17:20" x14ac:dyDescent="0.55000000000000004">
      <c r="Q357" s="15" t="s">
        <v>519</v>
      </c>
      <c r="R357" s="15" t="s">
        <v>347</v>
      </c>
      <c r="S357" s="15" t="e">
        <v>#N/A</v>
      </c>
      <c r="T357" s="16" t="str">
        <f>_xlfn.IFNA(IF(Table1[[#This Row],[Credit Duration]] = 1, "", IFERROR(DATE(2020-S357,7,1), "")), "")</f>
        <v/>
      </c>
    </row>
    <row r="358" spans="17:20" x14ac:dyDescent="0.55000000000000004">
      <c r="Q358" s="15" t="s">
        <v>519</v>
      </c>
      <c r="R358" s="15" t="s">
        <v>350</v>
      </c>
      <c r="S358" s="15" t="e">
        <v>#N/A</v>
      </c>
      <c r="T358" s="16" t="str">
        <f>_xlfn.IFNA(IF(Table1[[#This Row],[Credit Duration]] = 1, "", IFERROR(DATE(2020-S358,7,1), "")), "")</f>
        <v/>
      </c>
    </row>
    <row r="359" spans="17:20" x14ac:dyDescent="0.55000000000000004">
      <c r="Q359" s="15" t="s">
        <v>520</v>
      </c>
      <c r="R359" s="15" t="s">
        <v>347</v>
      </c>
      <c r="S359" s="15">
        <v>1</v>
      </c>
      <c r="T359" s="16" t="str">
        <f>_xlfn.IFNA(IF(Table1[[#This Row],[Credit Duration]] = 1, "", IFERROR(DATE(2020-S359,7,1), "")), "")</f>
        <v/>
      </c>
    </row>
    <row r="360" spans="17:20" x14ac:dyDescent="0.55000000000000004">
      <c r="Q360" s="15" t="s">
        <v>520</v>
      </c>
      <c r="R360" s="15" t="s">
        <v>350</v>
      </c>
      <c r="S360" s="15">
        <v>1</v>
      </c>
      <c r="T360" s="16" t="str">
        <f>_xlfn.IFNA(IF(Table1[[#This Row],[Credit Duration]] = 1, "", IFERROR(DATE(2020-S360,7,1), "")), "")</f>
        <v/>
      </c>
    </row>
    <row r="361" spans="17:20" x14ac:dyDescent="0.55000000000000004">
      <c r="Q361" s="15" t="s">
        <v>521</v>
      </c>
      <c r="R361" s="15" t="s">
        <v>347</v>
      </c>
      <c r="S361" s="15" t="e">
        <v>#N/A</v>
      </c>
      <c r="T361" s="16" t="str">
        <f>_xlfn.IFNA(IF(Table1[[#This Row],[Credit Duration]] = 1, "", IFERROR(DATE(2020-S361,7,1), "")), "")</f>
        <v/>
      </c>
    </row>
    <row r="362" spans="17:20" x14ac:dyDescent="0.55000000000000004">
      <c r="Q362" s="15" t="s">
        <v>521</v>
      </c>
      <c r="R362" s="15" t="s">
        <v>350</v>
      </c>
      <c r="S362" s="15" t="e">
        <v>#N/A</v>
      </c>
      <c r="T362" s="16" t="str">
        <f>_xlfn.IFNA(IF(Table1[[#This Row],[Credit Duration]] = 1, "", IFERROR(DATE(2020-S362,7,1), "")), "")</f>
        <v/>
      </c>
    </row>
    <row r="363" spans="17:20" x14ac:dyDescent="0.55000000000000004">
      <c r="Q363" s="15" t="s">
        <v>522</v>
      </c>
      <c r="R363" s="15" t="s">
        <v>347</v>
      </c>
      <c r="S363" s="15">
        <v>1</v>
      </c>
      <c r="T363" s="16" t="str">
        <f>_xlfn.IFNA(IF(Table1[[#This Row],[Credit Duration]] = 1, "", IFERROR(DATE(2020-S363,7,1), "")), "")</f>
        <v/>
      </c>
    </row>
    <row r="364" spans="17:20" x14ac:dyDescent="0.55000000000000004">
      <c r="Q364" s="15" t="s">
        <v>522</v>
      </c>
      <c r="R364" s="15" t="s">
        <v>350</v>
      </c>
      <c r="S364" s="15">
        <v>1</v>
      </c>
      <c r="T364" s="16" t="str">
        <f>_xlfn.IFNA(IF(Table1[[#This Row],[Credit Duration]] = 1, "", IFERROR(DATE(2020-S364,7,1), "")), "")</f>
        <v/>
      </c>
    </row>
    <row r="365" spans="17:20" x14ac:dyDescent="0.55000000000000004">
      <c r="Q365" s="15" t="s">
        <v>523</v>
      </c>
      <c r="R365" s="15" t="s">
        <v>347</v>
      </c>
      <c r="S365" s="15">
        <v>1</v>
      </c>
      <c r="T365" s="16" t="str">
        <f>_xlfn.IFNA(IF(Table1[[#This Row],[Credit Duration]] = 1, "", IFERROR(DATE(2020-S365,7,1), "")), "")</f>
        <v/>
      </c>
    </row>
    <row r="366" spans="17:20" x14ac:dyDescent="0.55000000000000004">
      <c r="Q366" s="15" t="s">
        <v>523</v>
      </c>
      <c r="R366" s="15" t="s">
        <v>350</v>
      </c>
      <c r="S366" s="15">
        <v>1</v>
      </c>
      <c r="T366" s="16" t="str">
        <f>_xlfn.IFNA(IF(Table1[[#This Row],[Credit Duration]] = 1, "", IFERROR(DATE(2020-S366,7,1), "")), "")</f>
        <v/>
      </c>
    </row>
    <row r="367" spans="17:20" x14ac:dyDescent="0.55000000000000004">
      <c r="Q367" s="15" t="s">
        <v>524</v>
      </c>
      <c r="R367" s="15" t="s">
        <v>511</v>
      </c>
      <c r="S367" s="15">
        <v>1</v>
      </c>
      <c r="T367" s="16" t="str">
        <f>_xlfn.IFNA(IF(Table1[[#This Row],[Credit Duration]] = 1, "", IFERROR(DATE(2020-S367,7,1), "")), "")</f>
        <v/>
      </c>
    </row>
    <row r="368" spans="17:20" x14ac:dyDescent="0.55000000000000004">
      <c r="Q368" s="15" t="s">
        <v>524</v>
      </c>
      <c r="R368" s="15" t="s">
        <v>525</v>
      </c>
      <c r="S368" s="15">
        <v>1</v>
      </c>
      <c r="T368" s="16" t="str">
        <f>_xlfn.IFNA(IF(Table1[[#This Row],[Credit Duration]] = 1, "", IFERROR(DATE(2020-S368,7,1), "")), "")</f>
        <v/>
      </c>
    </row>
    <row r="369" spans="17:20" x14ac:dyDescent="0.55000000000000004">
      <c r="Q369" s="15" t="s">
        <v>526</v>
      </c>
      <c r="R369" s="15" t="s">
        <v>511</v>
      </c>
      <c r="S369" s="15">
        <v>1</v>
      </c>
      <c r="T369" s="16" t="str">
        <f>_xlfn.IFNA(IF(Table1[[#This Row],[Credit Duration]] = 1, "", IFERROR(DATE(2020-S369,7,1), "")), "")</f>
        <v/>
      </c>
    </row>
    <row r="370" spans="17:20" x14ac:dyDescent="0.55000000000000004">
      <c r="Q370" s="15" t="s">
        <v>527</v>
      </c>
      <c r="R370" s="15" t="s">
        <v>511</v>
      </c>
      <c r="S370" s="15">
        <v>1</v>
      </c>
      <c r="T370" s="16" t="str">
        <f>_xlfn.IFNA(IF(Table1[[#This Row],[Credit Duration]] = 1, "", IFERROR(DATE(2020-S370,7,1), "")), "")</f>
        <v/>
      </c>
    </row>
    <row r="371" spans="17:20" x14ac:dyDescent="0.55000000000000004">
      <c r="Q371" s="15" t="s">
        <v>527</v>
      </c>
      <c r="R371" s="15" t="s">
        <v>368</v>
      </c>
      <c r="S371" s="15">
        <v>1</v>
      </c>
      <c r="T371" s="16" t="str">
        <f>_xlfn.IFNA(IF(Table1[[#This Row],[Credit Duration]] = 1, "", IFERROR(DATE(2020-S371,7,1), "")), "")</f>
        <v/>
      </c>
    </row>
    <row r="372" spans="17:20" x14ac:dyDescent="0.55000000000000004">
      <c r="Q372" s="15" t="s">
        <v>528</v>
      </c>
      <c r="R372" s="15" t="s">
        <v>511</v>
      </c>
      <c r="S372" s="15">
        <v>1</v>
      </c>
      <c r="T372" s="16" t="str">
        <f>_xlfn.IFNA(IF(Table1[[#This Row],[Credit Duration]] = 1, "", IFERROR(DATE(2020-S372,7,1), "")), "")</f>
        <v/>
      </c>
    </row>
    <row r="373" spans="17:20" x14ac:dyDescent="0.55000000000000004">
      <c r="Q373" s="15" t="s">
        <v>529</v>
      </c>
      <c r="R373" s="15" t="s">
        <v>511</v>
      </c>
      <c r="S373" s="15">
        <v>1</v>
      </c>
      <c r="T373" s="16" t="str">
        <f>_xlfn.IFNA(IF(Table1[[#This Row],[Credit Duration]] = 1, "", IFERROR(DATE(2020-S373,7,1), "")), "")</f>
        <v/>
      </c>
    </row>
    <row r="374" spans="17:20" x14ac:dyDescent="0.55000000000000004">
      <c r="Q374" s="15" t="s">
        <v>530</v>
      </c>
      <c r="R374" s="15" t="s">
        <v>511</v>
      </c>
      <c r="S374" s="15">
        <v>1</v>
      </c>
      <c r="T374" s="16" t="str">
        <f>_xlfn.IFNA(IF(Table1[[#This Row],[Credit Duration]] = 1, "", IFERROR(DATE(2020-S374,7,1), "")), "")</f>
        <v/>
      </c>
    </row>
    <row r="375" spans="17:20" x14ac:dyDescent="0.55000000000000004">
      <c r="Q375" s="15" t="s">
        <v>531</v>
      </c>
      <c r="R375" s="15" t="s">
        <v>511</v>
      </c>
      <c r="S375" s="15">
        <v>1</v>
      </c>
      <c r="T375" s="16" t="str">
        <f>_xlfn.IFNA(IF(Table1[[#This Row],[Credit Duration]] = 1, "", IFERROR(DATE(2020-S375,7,1), "")), "")</f>
        <v/>
      </c>
    </row>
    <row r="376" spans="17:20" x14ac:dyDescent="0.55000000000000004">
      <c r="Q376" s="15" t="s">
        <v>532</v>
      </c>
      <c r="R376" s="15" t="s">
        <v>511</v>
      </c>
      <c r="S376" s="15">
        <v>1</v>
      </c>
      <c r="T376" s="16" t="str">
        <f>_xlfn.IFNA(IF(Table1[[#This Row],[Credit Duration]] = 1, "", IFERROR(DATE(2020-S376,7,1), "")), "")</f>
        <v/>
      </c>
    </row>
    <row r="377" spans="17:20" x14ac:dyDescent="0.55000000000000004">
      <c r="Q377" s="15" t="s">
        <v>533</v>
      </c>
      <c r="R377" s="15" t="s">
        <v>511</v>
      </c>
      <c r="S377" s="15">
        <v>1</v>
      </c>
      <c r="T377" s="16" t="str">
        <f>_xlfn.IFNA(IF(Table1[[#This Row],[Credit Duration]] = 1, "", IFERROR(DATE(2020-S377,7,1), "")), "")</f>
        <v/>
      </c>
    </row>
    <row r="378" spans="17:20" x14ac:dyDescent="0.55000000000000004">
      <c r="Q378" s="15" t="s">
        <v>534</v>
      </c>
      <c r="R378" s="15" t="s">
        <v>511</v>
      </c>
      <c r="S378" s="15">
        <v>1</v>
      </c>
      <c r="T378" s="16" t="str">
        <f>_xlfn.IFNA(IF(Table1[[#This Row],[Credit Duration]] = 1, "", IFERROR(DATE(2020-S378,7,1), "")), "")</f>
        <v/>
      </c>
    </row>
    <row r="379" spans="17:20" x14ac:dyDescent="0.55000000000000004">
      <c r="Q379" s="15" t="s">
        <v>535</v>
      </c>
      <c r="R379" s="15" t="s">
        <v>511</v>
      </c>
      <c r="S379" s="15">
        <v>1</v>
      </c>
      <c r="T379" s="16" t="str">
        <f>_xlfn.IFNA(IF(Table1[[#This Row],[Credit Duration]] = 1, "", IFERROR(DATE(2020-S379,7,1), "")), "")</f>
        <v/>
      </c>
    </row>
    <row r="380" spans="17:20" x14ac:dyDescent="0.55000000000000004">
      <c r="Q380" s="15" t="s">
        <v>536</v>
      </c>
      <c r="R380" s="15" t="s">
        <v>511</v>
      </c>
      <c r="S380" s="15">
        <v>1</v>
      </c>
      <c r="T380" s="16" t="str">
        <f>_xlfn.IFNA(IF(Table1[[#This Row],[Credit Duration]] = 1, "", IFERROR(DATE(2020-S380,7,1), "")), "")</f>
        <v/>
      </c>
    </row>
    <row r="381" spans="17:20" x14ac:dyDescent="0.55000000000000004">
      <c r="Q381" s="15" t="s">
        <v>283</v>
      </c>
      <c r="R381" s="15" t="s">
        <v>347</v>
      </c>
      <c r="S381" s="15">
        <v>1</v>
      </c>
      <c r="T381" s="16" t="str">
        <f>_xlfn.IFNA(IF(Table1[[#This Row],[Credit Duration]] = 1, "", IFERROR(DATE(2020-S381,7,1), "")), "")</f>
        <v/>
      </c>
    </row>
    <row r="382" spans="17:20" x14ac:dyDescent="0.55000000000000004">
      <c r="Q382" s="15" t="s">
        <v>283</v>
      </c>
      <c r="R382" s="15" t="s">
        <v>357</v>
      </c>
      <c r="S382" s="15">
        <v>1</v>
      </c>
      <c r="T382" s="16" t="str">
        <f>_xlfn.IFNA(IF(Table1[[#This Row],[Credit Duration]] = 1, "", IFERROR(DATE(2020-S382,7,1), "")), "")</f>
        <v/>
      </c>
    </row>
    <row r="383" spans="17:20" x14ac:dyDescent="0.55000000000000004">
      <c r="Q383" s="15" t="s">
        <v>283</v>
      </c>
      <c r="R383" s="15" t="s">
        <v>350</v>
      </c>
      <c r="S383" s="15">
        <v>1</v>
      </c>
      <c r="T383" s="16" t="str">
        <f>_xlfn.IFNA(IF(Table1[[#This Row],[Credit Duration]] = 1, "", IFERROR(DATE(2020-S383,7,1), "")), "")</f>
        <v/>
      </c>
    </row>
    <row r="384" spans="17:20" x14ac:dyDescent="0.55000000000000004">
      <c r="Q384" s="15" t="s">
        <v>180</v>
      </c>
      <c r="R384" s="15" t="s">
        <v>347</v>
      </c>
      <c r="S384" s="15">
        <v>1</v>
      </c>
      <c r="T384" s="16" t="str">
        <f>_xlfn.IFNA(IF(Table1[[#This Row],[Credit Duration]] = 1, "", IFERROR(DATE(2020-S384,7,1), "")), "")</f>
        <v/>
      </c>
    </row>
    <row r="385" spans="17:20" x14ac:dyDescent="0.55000000000000004">
      <c r="Q385" s="15" t="s">
        <v>180</v>
      </c>
      <c r="R385" s="15" t="s">
        <v>357</v>
      </c>
      <c r="S385" s="15">
        <v>1</v>
      </c>
      <c r="T385" s="16" t="str">
        <f>_xlfn.IFNA(IF(Table1[[#This Row],[Credit Duration]] = 1, "", IFERROR(DATE(2020-S385,7,1), "")), "")</f>
        <v/>
      </c>
    </row>
    <row r="386" spans="17:20" x14ac:dyDescent="0.55000000000000004">
      <c r="Q386" s="15" t="s">
        <v>180</v>
      </c>
      <c r="R386" s="15" t="s">
        <v>350</v>
      </c>
      <c r="S386" s="15">
        <v>1</v>
      </c>
      <c r="T386" s="16" t="str">
        <f>_xlfn.IFNA(IF(Table1[[#This Row],[Credit Duration]] = 1, "", IFERROR(DATE(2020-S386,7,1), "")), "")</f>
        <v/>
      </c>
    </row>
    <row r="387" spans="17:20" x14ac:dyDescent="0.55000000000000004">
      <c r="Q387" s="15" t="s">
        <v>286</v>
      </c>
      <c r="R387" s="15" t="s">
        <v>347</v>
      </c>
      <c r="S387" s="15">
        <v>1</v>
      </c>
      <c r="T387" s="16" t="str">
        <f>_xlfn.IFNA(IF(Table1[[#This Row],[Credit Duration]] = 1, "", IFERROR(DATE(2020-S387,7,1), "")), "")</f>
        <v/>
      </c>
    </row>
    <row r="388" spans="17:20" x14ac:dyDescent="0.55000000000000004">
      <c r="Q388" s="15" t="s">
        <v>286</v>
      </c>
      <c r="R388" s="15" t="s">
        <v>357</v>
      </c>
      <c r="S388" s="15">
        <v>1</v>
      </c>
      <c r="T388" s="16" t="str">
        <f>_xlfn.IFNA(IF(Table1[[#This Row],[Credit Duration]] = 1, "", IFERROR(DATE(2020-S388,7,1), "")), "")</f>
        <v/>
      </c>
    </row>
    <row r="389" spans="17:20" x14ac:dyDescent="0.55000000000000004">
      <c r="Q389" s="15" t="s">
        <v>286</v>
      </c>
      <c r="R389" s="15" t="s">
        <v>350</v>
      </c>
      <c r="S389" s="15">
        <v>1</v>
      </c>
      <c r="T389" s="16" t="str">
        <f>_xlfn.IFNA(IF(Table1[[#This Row],[Credit Duration]] = 1, "", IFERROR(DATE(2020-S389,7,1), "")), "")</f>
        <v/>
      </c>
    </row>
    <row r="390" spans="17:20" x14ac:dyDescent="0.55000000000000004">
      <c r="Q390" s="15" t="s">
        <v>537</v>
      </c>
      <c r="R390" s="15" t="s">
        <v>376</v>
      </c>
      <c r="S390" s="15" t="e">
        <v>#N/A</v>
      </c>
      <c r="T390" s="16" t="str">
        <f>_xlfn.IFNA(IF(Table1[[#This Row],[Credit Duration]] = 1, "", IFERROR(DATE(2020-S390,7,1), "")), "")</f>
        <v/>
      </c>
    </row>
    <row r="391" spans="17:20" x14ac:dyDescent="0.55000000000000004">
      <c r="Q391" s="15" t="s">
        <v>537</v>
      </c>
      <c r="R391" s="15" t="s">
        <v>377</v>
      </c>
      <c r="S391" s="15" t="e">
        <v>#N/A</v>
      </c>
      <c r="T391" s="16" t="str">
        <f>_xlfn.IFNA(IF(Table1[[#This Row],[Credit Duration]] = 1, "", IFERROR(DATE(2020-S391,7,1), "")), "")</f>
        <v/>
      </c>
    </row>
    <row r="392" spans="17:20" x14ac:dyDescent="0.55000000000000004">
      <c r="Q392" s="15" t="s">
        <v>537</v>
      </c>
      <c r="R392" s="15" t="s">
        <v>350</v>
      </c>
      <c r="S392" s="15" t="e">
        <v>#N/A</v>
      </c>
      <c r="T392" s="16" t="str">
        <f>_xlfn.IFNA(IF(Table1[[#This Row],[Credit Duration]] = 1, "", IFERROR(DATE(2020-S392,7,1), "")), "")</f>
        <v/>
      </c>
    </row>
    <row r="393" spans="17:20" x14ac:dyDescent="0.55000000000000004">
      <c r="Q393" s="15" t="s">
        <v>537</v>
      </c>
      <c r="R393" s="15" t="s">
        <v>378</v>
      </c>
      <c r="S393" s="15" t="e">
        <v>#N/A</v>
      </c>
      <c r="T393" s="16" t="str">
        <f>_xlfn.IFNA(IF(Table1[[#This Row],[Credit Duration]] = 1, "", IFERROR(DATE(2020-S393,7,1), "")), "")</f>
        <v/>
      </c>
    </row>
    <row r="394" spans="17:20" x14ac:dyDescent="0.55000000000000004">
      <c r="Q394" s="15" t="s">
        <v>538</v>
      </c>
      <c r="R394" s="15" t="s">
        <v>494</v>
      </c>
      <c r="S394" s="15">
        <v>10</v>
      </c>
      <c r="T394" s="16">
        <f>_xlfn.IFNA(IF(Table1[[#This Row],[Credit Duration]] = 1, "", IFERROR(DATE(2020-S394,7,1), "")), "")</f>
        <v>40360</v>
      </c>
    </row>
    <row r="395" spans="17:20" x14ac:dyDescent="0.55000000000000004">
      <c r="Q395" s="15" t="s">
        <v>538</v>
      </c>
      <c r="R395" s="15" t="s">
        <v>539</v>
      </c>
      <c r="S395" s="15">
        <v>10</v>
      </c>
      <c r="T395" s="16">
        <f>_xlfn.IFNA(IF(Table1[[#This Row],[Credit Duration]] = 1, "", IFERROR(DATE(2020-S395,7,1), "")), "")</f>
        <v>40360</v>
      </c>
    </row>
    <row r="396" spans="17:20" x14ac:dyDescent="0.55000000000000004">
      <c r="Q396" s="15" t="s">
        <v>540</v>
      </c>
      <c r="R396" s="15" t="s">
        <v>494</v>
      </c>
      <c r="S396" s="15">
        <v>10</v>
      </c>
      <c r="T396" s="16">
        <f>_xlfn.IFNA(IF(Table1[[#This Row],[Credit Duration]] = 1, "", IFERROR(DATE(2020-S396,7,1), "")), "")</f>
        <v>40360</v>
      </c>
    </row>
    <row r="397" spans="17:20" x14ac:dyDescent="0.55000000000000004">
      <c r="Q397" s="15" t="s">
        <v>540</v>
      </c>
      <c r="R397" s="15" t="s">
        <v>347</v>
      </c>
      <c r="S397" s="15">
        <v>10</v>
      </c>
      <c r="T397" s="16">
        <f>_xlfn.IFNA(IF(Table1[[#This Row],[Credit Duration]] = 1, "", IFERROR(DATE(2020-S397,7,1), "")), "")</f>
        <v>40360</v>
      </c>
    </row>
    <row r="398" spans="17:20" x14ac:dyDescent="0.55000000000000004">
      <c r="Q398" s="15" t="s">
        <v>540</v>
      </c>
      <c r="R398" s="15" t="s">
        <v>539</v>
      </c>
      <c r="S398" s="15">
        <v>10</v>
      </c>
      <c r="T398" s="16">
        <f>_xlfn.IFNA(IF(Table1[[#This Row],[Credit Duration]] = 1, "", IFERROR(DATE(2020-S398,7,1), "")), "")</f>
        <v>40360</v>
      </c>
    </row>
    <row r="399" spans="17:20" x14ac:dyDescent="0.55000000000000004">
      <c r="Q399" s="15" t="s">
        <v>541</v>
      </c>
      <c r="R399" s="15" t="s">
        <v>494</v>
      </c>
      <c r="S399" s="15">
        <v>10</v>
      </c>
      <c r="T399" s="16">
        <f>_xlfn.IFNA(IF(Table1[[#This Row],[Credit Duration]] = 1, "", IFERROR(DATE(2020-S399,7,1), "")), "")</f>
        <v>40360</v>
      </c>
    </row>
    <row r="400" spans="17:20" x14ac:dyDescent="0.55000000000000004">
      <c r="Q400" s="15" t="s">
        <v>542</v>
      </c>
      <c r="R400" s="15" t="s">
        <v>494</v>
      </c>
      <c r="S400" s="15">
        <v>5</v>
      </c>
      <c r="T400" s="16">
        <f>_xlfn.IFNA(IF(Table1[[#This Row],[Credit Duration]] = 1, "", IFERROR(DATE(2020-S400,7,1), "")), "")</f>
        <v>42186</v>
      </c>
    </row>
    <row r="401" spans="17:20" x14ac:dyDescent="0.55000000000000004">
      <c r="Q401" s="15" t="s">
        <v>543</v>
      </c>
      <c r="R401" s="15" t="s">
        <v>494</v>
      </c>
      <c r="S401" s="15">
        <v>5</v>
      </c>
      <c r="T401" s="16">
        <f>_xlfn.IFNA(IF(Table1[[#This Row],[Credit Duration]] = 1, "", IFERROR(DATE(2020-S401,7,1), "")), "")</f>
        <v>42186</v>
      </c>
    </row>
    <row r="402" spans="17:20" x14ac:dyDescent="0.55000000000000004">
      <c r="Q402" s="15" t="s">
        <v>543</v>
      </c>
      <c r="R402" s="15" t="s">
        <v>544</v>
      </c>
      <c r="S402" s="15">
        <v>5</v>
      </c>
      <c r="T402" s="16">
        <f>_xlfn.IFNA(IF(Table1[[#This Row],[Credit Duration]] = 1, "", IFERROR(DATE(2020-S402,7,1), "")), "")</f>
        <v>42186</v>
      </c>
    </row>
    <row r="403" spans="17:20" x14ac:dyDescent="0.55000000000000004">
      <c r="Q403" s="15" t="s">
        <v>543</v>
      </c>
      <c r="R403" s="15" t="s">
        <v>545</v>
      </c>
      <c r="S403" s="15">
        <v>5</v>
      </c>
      <c r="T403" s="16">
        <f>_xlfn.IFNA(IF(Table1[[#This Row],[Credit Duration]] = 1, "", IFERROR(DATE(2020-S403,7,1), "")), "")</f>
        <v>42186</v>
      </c>
    </row>
    <row r="404" spans="17:20" x14ac:dyDescent="0.55000000000000004">
      <c r="Q404" s="15" t="s">
        <v>543</v>
      </c>
      <c r="R404" s="15" t="s">
        <v>539</v>
      </c>
      <c r="S404" s="15">
        <v>5</v>
      </c>
      <c r="T404" s="16">
        <f>_xlfn.IFNA(IF(Table1[[#This Row],[Credit Duration]] = 1, "", IFERROR(DATE(2020-S404,7,1), "")), "")</f>
        <v>42186</v>
      </c>
    </row>
    <row r="405" spans="17:20" x14ac:dyDescent="0.55000000000000004">
      <c r="Q405" s="15" t="s">
        <v>543</v>
      </c>
      <c r="R405" s="15" t="s">
        <v>546</v>
      </c>
      <c r="S405" s="15">
        <v>5</v>
      </c>
      <c r="T405" s="16">
        <f>_xlfn.IFNA(IF(Table1[[#This Row],[Credit Duration]] = 1, "", IFERROR(DATE(2020-S405,7,1), "")), "")</f>
        <v>42186</v>
      </c>
    </row>
    <row r="406" spans="17:20" x14ac:dyDescent="0.55000000000000004">
      <c r="Q406" s="15" t="s">
        <v>543</v>
      </c>
      <c r="R406" s="15" t="s">
        <v>547</v>
      </c>
      <c r="S406" s="15">
        <v>5</v>
      </c>
      <c r="T406" s="16">
        <f>_xlfn.IFNA(IF(Table1[[#This Row],[Credit Duration]] = 1, "", IFERROR(DATE(2020-S406,7,1), "")), "")</f>
        <v>42186</v>
      </c>
    </row>
    <row r="407" spans="17:20" x14ac:dyDescent="0.55000000000000004">
      <c r="Q407" s="15" t="s">
        <v>543</v>
      </c>
      <c r="R407" s="15" t="s">
        <v>548</v>
      </c>
      <c r="S407" s="15">
        <v>5</v>
      </c>
      <c r="T407" s="16">
        <f>_xlfn.IFNA(IF(Table1[[#This Row],[Credit Duration]] = 1, "", IFERROR(DATE(2020-S407,7,1), "")), "")</f>
        <v>42186</v>
      </c>
    </row>
    <row r="408" spans="17:20" x14ac:dyDescent="0.55000000000000004">
      <c r="Q408" s="15" t="s">
        <v>543</v>
      </c>
      <c r="R408" s="15" t="s">
        <v>549</v>
      </c>
      <c r="S408" s="15">
        <v>5</v>
      </c>
      <c r="T408" s="16">
        <f>_xlfn.IFNA(IF(Table1[[#This Row],[Credit Duration]] = 1, "", IFERROR(DATE(2020-S408,7,1), "")), "")</f>
        <v>42186</v>
      </c>
    </row>
    <row r="409" spans="17:20" x14ac:dyDescent="0.55000000000000004">
      <c r="Q409" s="15" t="s">
        <v>550</v>
      </c>
      <c r="R409" s="15" t="s">
        <v>347</v>
      </c>
      <c r="S409" s="15">
        <v>1</v>
      </c>
      <c r="T409" s="16" t="str">
        <f>_xlfn.IFNA(IF(Table1[[#This Row],[Credit Duration]] = 1, "", IFERROR(DATE(2020-S409,7,1), "")), "")</f>
        <v/>
      </c>
    </row>
    <row r="410" spans="17:20" x14ac:dyDescent="0.55000000000000004">
      <c r="Q410" s="15" t="s">
        <v>550</v>
      </c>
      <c r="R410" s="15" t="s">
        <v>350</v>
      </c>
      <c r="S410" s="15">
        <v>1</v>
      </c>
      <c r="T410" s="16" t="str">
        <f>_xlfn.IFNA(IF(Table1[[#This Row],[Credit Duration]] = 1, "", IFERROR(DATE(2020-S410,7,1), "")), "")</f>
        <v/>
      </c>
    </row>
    <row r="411" spans="17:20" x14ac:dyDescent="0.55000000000000004">
      <c r="Q411" s="15" t="s">
        <v>551</v>
      </c>
      <c r="R411" s="15" t="s">
        <v>347</v>
      </c>
      <c r="S411" s="15">
        <v>1</v>
      </c>
      <c r="T411" s="16" t="str">
        <f>_xlfn.IFNA(IF(Table1[[#This Row],[Credit Duration]] = 1, "", IFERROR(DATE(2020-S411,7,1), "")), "")</f>
        <v/>
      </c>
    </row>
    <row r="412" spans="17:20" x14ac:dyDescent="0.55000000000000004">
      <c r="Q412" s="15" t="s">
        <v>551</v>
      </c>
      <c r="R412" s="15" t="s">
        <v>350</v>
      </c>
      <c r="S412" s="15">
        <v>1</v>
      </c>
      <c r="T412" s="16" t="str">
        <f>_xlfn.IFNA(IF(Table1[[#This Row],[Credit Duration]] = 1, "", IFERROR(DATE(2020-S412,7,1), "")), "")</f>
        <v/>
      </c>
    </row>
    <row r="413" spans="17:20" x14ac:dyDescent="0.55000000000000004">
      <c r="Q413" s="15" t="s">
        <v>552</v>
      </c>
      <c r="R413" s="15" t="s">
        <v>347</v>
      </c>
      <c r="S413" s="15">
        <v>1</v>
      </c>
      <c r="T413" s="16" t="str">
        <f>_xlfn.IFNA(IF(Table1[[#This Row],[Credit Duration]] = 1, "", IFERROR(DATE(2020-S413,7,1), "")), "")</f>
        <v/>
      </c>
    </row>
    <row r="414" spans="17:20" x14ac:dyDescent="0.55000000000000004">
      <c r="Q414" s="15" t="s">
        <v>552</v>
      </c>
      <c r="R414" s="15" t="s">
        <v>350</v>
      </c>
      <c r="S414" s="15">
        <v>1</v>
      </c>
      <c r="T414" s="16" t="str">
        <f>_xlfn.IFNA(IF(Table1[[#This Row],[Credit Duration]] = 1, "", IFERROR(DATE(2020-S414,7,1), "")), "")</f>
        <v/>
      </c>
    </row>
    <row r="415" spans="17:20" x14ac:dyDescent="0.55000000000000004">
      <c r="Q415" s="15" t="s">
        <v>553</v>
      </c>
      <c r="R415" s="15" t="s">
        <v>347</v>
      </c>
      <c r="S415" s="15">
        <v>1</v>
      </c>
      <c r="T415" s="16" t="str">
        <f>_xlfn.IFNA(IF(Table1[[#This Row],[Credit Duration]] = 1, "", IFERROR(DATE(2020-S415,7,1), "")), "")</f>
        <v/>
      </c>
    </row>
    <row r="416" spans="17:20" x14ac:dyDescent="0.55000000000000004">
      <c r="Q416" s="15" t="s">
        <v>553</v>
      </c>
      <c r="R416" s="15" t="s">
        <v>350</v>
      </c>
      <c r="S416" s="15">
        <v>1</v>
      </c>
      <c r="T416" s="16" t="str">
        <f>_xlfn.IFNA(IF(Table1[[#This Row],[Credit Duration]] = 1, "", IFERROR(DATE(2020-S416,7,1), "")), "")</f>
        <v/>
      </c>
    </row>
    <row r="417" spans="17:20" x14ac:dyDescent="0.55000000000000004">
      <c r="Q417" s="15" t="s">
        <v>554</v>
      </c>
      <c r="R417" s="15" t="s">
        <v>347</v>
      </c>
      <c r="S417" s="15">
        <v>1</v>
      </c>
      <c r="T417" s="16" t="str">
        <f>_xlfn.IFNA(IF(Table1[[#This Row],[Credit Duration]] = 1, "", IFERROR(DATE(2020-S417,7,1), "")), "")</f>
        <v/>
      </c>
    </row>
    <row r="418" spans="17:20" x14ac:dyDescent="0.55000000000000004">
      <c r="Q418" s="15" t="s">
        <v>554</v>
      </c>
      <c r="R418" s="15" t="s">
        <v>350</v>
      </c>
      <c r="S418" s="15">
        <v>1</v>
      </c>
      <c r="T418" s="16" t="str">
        <f>_xlfn.IFNA(IF(Table1[[#This Row],[Credit Duration]] = 1, "", IFERROR(DATE(2020-S418,7,1), "")), "")</f>
        <v/>
      </c>
    </row>
    <row r="419" spans="17:20" x14ac:dyDescent="0.55000000000000004">
      <c r="Q419" s="15" t="s">
        <v>555</v>
      </c>
      <c r="R419" s="15" t="s">
        <v>347</v>
      </c>
      <c r="S419" s="15">
        <v>1</v>
      </c>
      <c r="T419" s="16" t="str">
        <f>_xlfn.IFNA(IF(Table1[[#This Row],[Credit Duration]] = 1, "", IFERROR(DATE(2020-S419,7,1), "")), "")</f>
        <v/>
      </c>
    </row>
    <row r="420" spans="17:20" x14ac:dyDescent="0.55000000000000004">
      <c r="Q420" s="15" t="s">
        <v>555</v>
      </c>
      <c r="R420" s="15" t="s">
        <v>350</v>
      </c>
      <c r="S420" s="15">
        <v>1</v>
      </c>
      <c r="T420" s="16" t="str">
        <f>_xlfn.IFNA(IF(Table1[[#This Row],[Credit Duration]] = 1, "", IFERROR(DATE(2020-S420,7,1), "")), "")</f>
        <v/>
      </c>
    </row>
    <row r="421" spans="17:20" x14ac:dyDescent="0.55000000000000004">
      <c r="Q421" s="15" t="s">
        <v>556</v>
      </c>
      <c r="R421" s="15" t="s">
        <v>347</v>
      </c>
      <c r="S421" s="15">
        <v>1</v>
      </c>
      <c r="T421" s="16" t="str">
        <f>_xlfn.IFNA(IF(Table1[[#This Row],[Credit Duration]] = 1, "", IFERROR(DATE(2020-S421,7,1), "")), "")</f>
        <v/>
      </c>
    </row>
    <row r="422" spans="17:20" x14ac:dyDescent="0.55000000000000004">
      <c r="Q422" s="15" t="s">
        <v>556</v>
      </c>
      <c r="R422" s="15" t="s">
        <v>350</v>
      </c>
      <c r="S422" s="15">
        <v>1</v>
      </c>
      <c r="T422" s="16" t="str">
        <f>_xlfn.IFNA(IF(Table1[[#This Row],[Credit Duration]] = 1, "", IFERROR(DATE(2020-S422,7,1), "")), "")</f>
        <v/>
      </c>
    </row>
    <row r="423" spans="17:20" x14ac:dyDescent="0.55000000000000004">
      <c r="Q423" s="15" t="s">
        <v>557</v>
      </c>
      <c r="R423" s="15" t="s">
        <v>347</v>
      </c>
      <c r="S423" s="15">
        <v>1</v>
      </c>
      <c r="T423" s="16" t="str">
        <f>_xlfn.IFNA(IF(Table1[[#This Row],[Credit Duration]] = 1, "", IFERROR(DATE(2020-S423,7,1), "")), "")</f>
        <v/>
      </c>
    </row>
    <row r="424" spans="17:20" x14ac:dyDescent="0.55000000000000004">
      <c r="Q424" s="15" t="s">
        <v>557</v>
      </c>
      <c r="R424" s="15" t="s">
        <v>350</v>
      </c>
      <c r="S424" s="15">
        <v>1</v>
      </c>
      <c r="T424" s="16" t="str">
        <f>_xlfn.IFNA(IF(Table1[[#This Row],[Credit Duration]] = 1, "", IFERROR(DATE(2020-S424,7,1), "")), "")</f>
        <v/>
      </c>
    </row>
    <row r="425" spans="17:20" x14ac:dyDescent="0.55000000000000004">
      <c r="Q425" s="15" t="s">
        <v>558</v>
      </c>
      <c r="R425" s="15" t="s">
        <v>347</v>
      </c>
      <c r="S425" s="15">
        <v>1</v>
      </c>
      <c r="T425" s="16" t="str">
        <f>_xlfn.IFNA(IF(Table1[[#This Row],[Credit Duration]] = 1, "", IFERROR(DATE(2020-S425,7,1), "")), "")</f>
        <v/>
      </c>
    </row>
    <row r="426" spans="17:20" x14ac:dyDescent="0.55000000000000004">
      <c r="Q426" s="15" t="s">
        <v>558</v>
      </c>
      <c r="R426" s="15" t="s">
        <v>350</v>
      </c>
      <c r="S426" s="15">
        <v>1</v>
      </c>
      <c r="T426" s="16" t="str">
        <f>_xlfn.IFNA(IF(Table1[[#This Row],[Credit Duration]] = 1, "", IFERROR(DATE(2020-S426,7,1), "")), "")</f>
        <v/>
      </c>
    </row>
    <row r="427" spans="17:20" x14ac:dyDescent="0.55000000000000004">
      <c r="Q427" s="15" t="s">
        <v>559</v>
      </c>
      <c r="R427" s="15" t="s">
        <v>347</v>
      </c>
      <c r="S427" s="15">
        <v>1</v>
      </c>
      <c r="T427" s="16" t="str">
        <f>_xlfn.IFNA(IF(Table1[[#This Row],[Credit Duration]] = 1, "", IFERROR(DATE(2020-S427,7,1), "")), "")</f>
        <v/>
      </c>
    </row>
    <row r="428" spans="17:20" x14ac:dyDescent="0.55000000000000004">
      <c r="Q428" s="15" t="s">
        <v>559</v>
      </c>
      <c r="R428" s="15" t="s">
        <v>350</v>
      </c>
      <c r="S428" s="15">
        <v>1</v>
      </c>
      <c r="T428" s="16" t="str">
        <f>_xlfn.IFNA(IF(Table1[[#This Row],[Credit Duration]] = 1, "", IFERROR(DATE(2020-S428,7,1), "")), "")</f>
        <v/>
      </c>
    </row>
    <row r="429" spans="17:20" x14ac:dyDescent="0.55000000000000004">
      <c r="Q429" s="15" t="s">
        <v>288</v>
      </c>
      <c r="R429" s="15" t="s">
        <v>347</v>
      </c>
      <c r="S429" s="15">
        <v>1</v>
      </c>
      <c r="T429" s="16" t="str">
        <f>_xlfn.IFNA(IF(Table1[[#This Row],[Credit Duration]] = 1, "", IFERROR(DATE(2020-S429,7,1), "")), "")</f>
        <v/>
      </c>
    </row>
    <row r="430" spans="17:20" x14ac:dyDescent="0.55000000000000004">
      <c r="Q430" s="15" t="s">
        <v>288</v>
      </c>
      <c r="R430" s="15" t="s">
        <v>350</v>
      </c>
      <c r="S430" s="15">
        <v>1</v>
      </c>
      <c r="T430" s="16" t="str">
        <f>_xlfn.IFNA(IF(Table1[[#This Row],[Credit Duration]] = 1, "", IFERROR(DATE(2020-S430,7,1), "")), "")</f>
        <v/>
      </c>
    </row>
    <row r="431" spans="17:20" x14ac:dyDescent="0.55000000000000004">
      <c r="Q431" s="15" t="s">
        <v>290</v>
      </c>
      <c r="R431" s="15" t="s">
        <v>347</v>
      </c>
      <c r="S431" s="15">
        <v>1</v>
      </c>
      <c r="T431" s="16" t="str">
        <f>_xlfn.IFNA(IF(Table1[[#This Row],[Credit Duration]] = 1, "", IFERROR(DATE(2020-S431,7,1), "")), "")</f>
        <v/>
      </c>
    </row>
    <row r="432" spans="17:20" x14ac:dyDescent="0.55000000000000004">
      <c r="Q432" s="15" t="s">
        <v>290</v>
      </c>
      <c r="R432" s="15" t="s">
        <v>350</v>
      </c>
      <c r="S432" s="15">
        <v>1</v>
      </c>
      <c r="T432" s="16" t="str">
        <f>_xlfn.IFNA(IF(Table1[[#This Row],[Credit Duration]] = 1, "", IFERROR(DATE(2020-S432,7,1), "")), "")</f>
        <v/>
      </c>
    </row>
    <row r="433" spans="17:20" x14ac:dyDescent="0.55000000000000004">
      <c r="Q433" s="15" t="s">
        <v>292</v>
      </c>
      <c r="R433" s="15" t="s">
        <v>347</v>
      </c>
      <c r="S433" s="15">
        <v>1</v>
      </c>
      <c r="T433" s="16" t="str">
        <f>_xlfn.IFNA(IF(Table1[[#This Row],[Credit Duration]] = 1, "", IFERROR(DATE(2020-S433,7,1), "")), "")</f>
        <v/>
      </c>
    </row>
    <row r="434" spans="17:20" x14ac:dyDescent="0.55000000000000004">
      <c r="Q434" s="15" t="s">
        <v>292</v>
      </c>
      <c r="R434" s="15" t="s">
        <v>350</v>
      </c>
      <c r="S434" s="15">
        <v>1</v>
      </c>
      <c r="T434" s="16" t="str">
        <f>_xlfn.IFNA(IF(Table1[[#This Row],[Credit Duration]] = 1, "", IFERROR(DATE(2020-S434,7,1), "")), "")</f>
        <v/>
      </c>
    </row>
    <row r="435" spans="17:20" x14ac:dyDescent="0.55000000000000004">
      <c r="Q435" s="15" t="s">
        <v>560</v>
      </c>
      <c r="R435" s="15" t="s">
        <v>347</v>
      </c>
      <c r="S435" s="15" t="e">
        <v>#N/A</v>
      </c>
      <c r="T435" s="16" t="str">
        <f>_xlfn.IFNA(IF(Table1[[#This Row],[Credit Duration]] = 1, "", IFERROR(DATE(2020-S435,7,1), "")), "")</f>
        <v/>
      </c>
    </row>
    <row r="436" spans="17:20" x14ac:dyDescent="0.55000000000000004">
      <c r="Q436" s="15" t="s">
        <v>560</v>
      </c>
      <c r="R436" s="15" t="s">
        <v>350</v>
      </c>
      <c r="S436" s="15" t="e">
        <v>#N/A</v>
      </c>
      <c r="T436" s="16" t="str">
        <f>_xlfn.IFNA(IF(Table1[[#This Row],[Credit Duration]] = 1, "", IFERROR(DATE(2020-S436,7,1), "")), "")</f>
        <v/>
      </c>
    </row>
    <row r="437" spans="17:20" x14ac:dyDescent="0.55000000000000004">
      <c r="Q437" s="15" t="s">
        <v>294</v>
      </c>
      <c r="R437" s="15" t="s">
        <v>347</v>
      </c>
      <c r="S437" s="15">
        <v>10</v>
      </c>
      <c r="T437" s="16">
        <f>_xlfn.IFNA(IF(Table1[[#This Row],[Credit Duration]] = 1, "", IFERROR(DATE(2020-S437,7,1), "")), "")</f>
        <v>40360</v>
      </c>
    </row>
    <row r="438" spans="17:20" x14ac:dyDescent="0.55000000000000004">
      <c r="Q438" s="15" t="s">
        <v>294</v>
      </c>
      <c r="R438" s="15" t="s">
        <v>350</v>
      </c>
      <c r="S438" s="15">
        <v>10</v>
      </c>
      <c r="T438" s="16">
        <f>_xlfn.IFNA(IF(Table1[[#This Row],[Credit Duration]] = 1, "", IFERROR(DATE(2020-S438,7,1), "")), "")</f>
        <v>40360</v>
      </c>
    </row>
    <row r="439" spans="17:20" x14ac:dyDescent="0.55000000000000004">
      <c r="Q439" s="15" t="s">
        <v>296</v>
      </c>
      <c r="R439" s="15" t="s">
        <v>347</v>
      </c>
      <c r="S439" s="15">
        <v>10</v>
      </c>
      <c r="T439" s="16">
        <f>_xlfn.IFNA(IF(Table1[[#This Row],[Credit Duration]] = 1, "", IFERROR(DATE(2020-S439,7,1), "")), "")</f>
        <v>40360</v>
      </c>
    </row>
    <row r="440" spans="17:20" x14ac:dyDescent="0.55000000000000004">
      <c r="Q440" s="15" t="s">
        <v>296</v>
      </c>
      <c r="R440" s="15" t="s">
        <v>350</v>
      </c>
      <c r="S440" s="15">
        <v>10</v>
      </c>
      <c r="T440" s="16">
        <f>_xlfn.IFNA(IF(Table1[[#This Row],[Credit Duration]] = 1, "", IFERROR(DATE(2020-S440,7,1), "")), "")</f>
        <v>40360</v>
      </c>
    </row>
    <row r="441" spans="17:20" x14ac:dyDescent="0.55000000000000004">
      <c r="Q441" s="15" t="s">
        <v>298</v>
      </c>
      <c r="R441" s="15" t="s">
        <v>347</v>
      </c>
      <c r="S441" s="15">
        <v>10</v>
      </c>
      <c r="T441" s="16">
        <f>_xlfn.IFNA(IF(Table1[[#This Row],[Credit Duration]] = 1, "", IFERROR(DATE(2020-S441,7,1), "")), "")</f>
        <v>40360</v>
      </c>
    </row>
    <row r="442" spans="17:20" x14ac:dyDescent="0.55000000000000004">
      <c r="Q442" s="15" t="s">
        <v>298</v>
      </c>
      <c r="R442" s="15" t="s">
        <v>350</v>
      </c>
      <c r="S442" s="15">
        <v>10</v>
      </c>
      <c r="T442" s="16">
        <f>_xlfn.IFNA(IF(Table1[[#This Row],[Credit Duration]] = 1, "", IFERROR(DATE(2020-S442,7,1), "")), "")</f>
        <v>40360</v>
      </c>
    </row>
    <row r="443" spans="17:20" x14ac:dyDescent="0.55000000000000004">
      <c r="Q443" s="15" t="s">
        <v>300</v>
      </c>
      <c r="R443" s="15" t="s">
        <v>347</v>
      </c>
      <c r="S443" s="15">
        <v>10</v>
      </c>
      <c r="T443" s="16">
        <f>_xlfn.IFNA(IF(Table1[[#This Row],[Credit Duration]] = 1, "", IFERROR(DATE(2020-S443,7,1), "")), "")</f>
        <v>40360</v>
      </c>
    </row>
    <row r="444" spans="17:20" x14ac:dyDescent="0.55000000000000004">
      <c r="Q444" s="15" t="s">
        <v>300</v>
      </c>
      <c r="R444" s="15" t="s">
        <v>350</v>
      </c>
      <c r="S444" s="15">
        <v>10</v>
      </c>
      <c r="T444" s="16">
        <f>_xlfn.IFNA(IF(Table1[[#This Row],[Credit Duration]] = 1, "", IFERROR(DATE(2020-S444,7,1), "")), "")</f>
        <v>40360</v>
      </c>
    </row>
    <row r="445" spans="17:20" x14ac:dyDescent="0.55000000000000004">
      <c r="Q445" s="15" t="s">
        <v>302</v>
      </c>
      <c r="R445" s="15" t="s">
        <v>347</v>
      </c>
      <c r="S445" s="15">
        <v>10</v>
      </c>
      <c r="T445" s="16">
        <f>_xlfn.IFNA(IF(Table1[[#This Row],[Credit Duration]] = 1, "", IFERROR(DATE(2020-S445,7,1), "")), "")</f>
        <v>40360</v>
      </c>
    </row>
    <row r="446" spans="17:20" x14ac:dyDescent="0.55000000000000004">
      <c r="Q446" s="15" t="s">
        <v>302</v>
      </c>
      <c r="R446" s="15" t="s">
        <v>350</v>
      </c>
      <c r="S446" s="15">
        <v>10</v>
      </c>
      <c r="T446" s="16">
        <f>_xlfn.IFNA(IF(Table1[[#This Row],[Credit Duration]] = 1, "", IFERROR(DATE(2020-S446,7,1), "")), "")</f>
        <v>40360</v>
      </c>
    </row>
    <row r="447" spans="17:20" x14ac:dyDescent="0.55000000000000004">
      <c r="Q447" s="15" t="s">
        <v>304</v>
      </c>
      <c r="R447" s="15" t="s">
        <v>347</v>
      </c>
      <c r="S447" s="15">
        <v>10</v>
      </c>
      <c r="T447" s="16">
        <f>_xlfn.IFNA(IF(Table1[[#This Row],[Credit Duration]] = 1, "", IFERROR(DATE(2020-S447,7,1), "")), "")</f>
        <v>40360</v>
      </c>
    </row>
    <row r="448" spans="17:20" x14ac:dyDescent="0.55000000000000004">
      <c r="Q448" s="15" t="s">
        <v>304</v>
      </c>
      <c r="R448" s="15" t="s">
        <v>350</v>
      </c>
      <c r="S448" s="15">
        <v>10</v>
      </c>
      <c r="T448" s="16">
        <f>_xlfn.IFNA(IF(Table1[[#This Row],[Credit Duration]] = 1, "", IFERROR(DATE(2020-S448,7,1), "")), "")</f>
        <v>40360</v>
      </c>
    </row>
    <row r="449" spans="17:20" x14ac:dyDescent="0.55000000000000004">
      <c r="Q449" s="15" t="s">
        <v>561</v>
      </c>
      <c r="R449" s="15" t="s">
        <v>376</v>
      </c>
      <c r="S449" s="15" t="e">
        <v>#N/A</v>
      </c>
      <c r="T449" s="16" t="str">
        <f>_xlfn.IFNA(IF(Table1[[#This Row],[Credit Duration]] = 1, "", IFERROR(DATE(2020-S449,7,1), "")), "")</f>
        <v/>
      </c>
    </row>
    <row r="450" spans="17:20" x14ac:dyDescent="0.55000000000000004">
      <c r="Q450" s="15" t="s">
        <v>561</v>
      </c>
      <c r="R450" s="15" t="s">
        <v>377</v>
      </c>
      <c r="S450" s="15" t="e">
        <v>#N/A</v>
      </c>
      <c r="T450" s="16" t="str">
        <f>_xlfn.IFNA(IF(Table1[[#This Row],[Credit Duration]] = 1, "", IFERROR(DATE(2020-S450,7,1), "")), "")</f>
        <v/>
      </c>
    </row>
    <row r="451" spans="17:20" x14ac:dyDescent="0.55000000000000004">
      <c r="Q451" s="15" t="s">
        <v>561</v>
      </c>
      <c r="R451" s="15" t="s">
        <v>350</v>
      </c>
      <c r="S451" s="15" t="e">
        <v>#N/A</v>
      </c>
      <c r="T451" s="16" t="str">
        <f>_xlfn.IFNA(IF(Table1[[#This Row],[Credit Duration]] = 1, "", IFERROR(DATE(2020-S451,7,1), "")), "")</f>
        <v/>
      </c>
    </row>
    <row r="452" spans="17:20" x14ac:dyDescent="0.55000000000000004">
      <c r="Q452" s="15" t="s">
        <v>562</v>
      </c>
      <c r="R452" s="15" t="s">
        <v>347</v>
      </c>
      <c r="S452" s="15" t="e">
        <v>#N/A</v>
      </c>
      <c r="T452" s="16" t="str">
        <f>_xlfn.IFNA(IF(Table1[[#This Row],[Credit Duration]] = 1, "", IFERROR(DATE(2020-S452,7,1), "")), "")</f>
        <v/>
      </c>
    </row>
    <row r="453" spans="17:20" x14ac:dyDescent="0.55000000000000004">
      <c r="Q453" s="15" t="s">
        <v>562</v>
      </c>
      <c r="R453" s="15" t="s">
        <v>350</v>
      </c>
      <c r="S453" s="15" t="e">
        <v>#N/A</v>
      </c>
      <c r="T453" s="16" t="str">
        <f>_xlfn.IFNA(IF(Table1[[#This Row],[Credit Duration]] = 1, "", IFERROR(DATE(2020-S453,7,1), "")), "")</f>
        <v/>
      </c>
    </row>
    <row r="454" spans="17:20" x14ac:dyDescent="0.55000000000000004">
      <c r="Q454" s="15" t="s">
        <v>563</v>
      </c>
      <c r="R454" s="15" t="s">
        <v>350</v>
      </c>
      <c r="S454" s="15" t="e">
        <v>#N/A</v>
      </c>
      <c r="T454" s="16" t="str">
        <f>_xlfn.IFNA(IF(Table1[[#This Row],[Credit Duration]] = 1, "", IFERROR(DATE(2020-S454,7,1), "")), "")</f>
        <v/>
      </c>
    </row>
    <row r="455" spans="17:20" x14ac:dyDescent="0.55000000000000004">
      <c r="Q455" s="15" t="s">
        <v>563</v>
      </c>
      <c r="R455" s="15" t="s">
        <v>378</v>
      </c>
      <c r="S455" s="15" t="e">
        <v>#N/A</v>
      </c>
      <c r="T455" s="16" t="str">
        <f>_xlfn.IFNA(IF(Table1[[#This Row],[Credit Duration]] = 1, "", IFERROR(DATE(2020-S455,7,1), "")), "")</f>
        <v/>
      </c>
    </row>
    <row r="456" spans="17:20" x14ac:dyDescent="0.55000000000000004">
      <c r="Q456" s="15" t="s">
        <v>564</v>
      </c>
      <c r="R456" s="15" t="s">
        <v>350</v>
      </c>
      <c r="S456" s="15" t="e">
        <v>#N/A</v>
      </c>
      <c r="T456" s="16" t="str">
        <f>_xlfn.IFNA(IF(Table1[[#This Row],[Credit Duration]] = 1, "", IFERROR(DATE(2020-S456,7,1), "")), "")</f>
        <v/>
      </c>
    </row>
    <row r="457" spans="17:20" x14ac:dyDescent="0.55000000000000004">
      <c r="Q457" s="15" t="s">
        <v>564</v>
      </c>
      <c r="R457" s="15" t="s">
        <v>378</v>
      </c>
      <c r="S457" s="15" t="e">
        <v>#N/A</v>
      </c>
      <c r="T457" s="16" t="str">
        <f>_xlfn.IFNA(IF(Table1[[#This Row],[Credit Duration]] = 1, "", IFERROR(DATE(2020-S457,7,1), "")), "")</f>
        <v/>
      </c>
    </row>
    <row r="458" spans="17:20" x14ac:dyDescent="0.55000000000000004">
      <c r="Q458" s="15" t="s">
        <v>565</v>
      </c>
      <c r="R458" s="15" t="s">
        <v>350</v>
      </c>
      <c r="S458" s="15" t="e">
        <v>#N/A</v>
      </c>
      <c r="T458" s="16" t="str">
        <f>_xlfn.IFNA(IF(Table1[[#This Row],[Credit Duration]] = 1, "", IFERROR(DATE(2020-S458,7,1), "")), "")</f>
        <v/>
      </c>
    </row>
    <row r="459" spans="17:20" x14ac:dyDescent="0.55000000000000004">
      <c r="Q459" s="15" t="s">
        <v>565</v>
      </c>
      <c r="R459" s="15" t="s">
        <v>378</v>
      </c>
      <c r="S459" s="15" t="e">
        <v>#N/A</v>
      </c>
      <c r="T459" s="16" t="str">
        <f>_xlfn.IFNA(IF(Table1[[#This Row],[Credit Duration]] = 1, "", IFERROR(DATE(2020-S459,7,1), "")), "")</f>
        <v/>
      </c>
    </row>
    <row r="460" spans="17:20" x14ac:dyDescent="0.55000000000000004">
      <c r="Q460" s="15" t="s">
        <v>566</v>
      </c>
      <c r="R460" s="15" t="s">
        <v>350</v>
      </c>
      <c r="S460" s="15" t="e">
        <v>#N/A</v>
      </c>
      <c r="T460" s="16" t="str">
        <f>_xlfn.IFNA(IF(Table1[[#This Row],[Credit Duration]] = 1, "", IFERROR(DATE(2020-S460,7,1), "")), "")</f>
        <v/>
      </c>
    </row>
    <row r="461" spans="17:20" x14ac:dyDescent="0.55000000000000004">
      <c r="Q461" s="15" t="s">
        <v>566</v>
      </c>
      <c r="R461" s="15" t="s">
        <v>378</v>
      </c>
      <c r="S461" s="15" t="e">
        <v>#N/A</v>
      </c>
      <c r="T461" s="16" t="str">
        <f>_xlfn.IFNA(IF(Table1[[#This Row],[Credit Duration]] = 1, "", IFERROR(DATE(2020-S461,7,1), "")), "")</f>
        <v/>
      </c>
    </row>
    <row r="462" spans="17:20" x14ac:dyDescent="0.55000000000000004">
      <c r="Q462" s="15" t="s">
        <v>567</v>
      </c>
      <c r="R462" s="15" t="s">
        <v>350</v>
      </c>
      <c r="S462" s="15" t="e">
        <v>#N/A</v>
      </c>
      <c r="T462" s="16" t="str">
        <f>_xlfn.IFNA(IF(Table1[[#This Row],[Credit Duration]] = 1, "", IFERROR(DATE(2020-S462,7,1), "")), "")</f>
        <v/>
      </c>
    </row>
    <row r="463" spans="17:20" x14ac:dyDescent="0.55000000000000004">
      <c r="Q463" s="15" t="s">
        <v>567</v>
      </c>
      <c r="R463" s="15" t="s">
        <v>378</v>
      </c>
      <c r="S463" s="15" t="e">
        <v>#N/A</v>
      </c>
      <c r="T463" s="16" t="str">
        <f>_xlfn.IFNA(IF(Table1[[#This Row],[Credit Duration]] = 1, "", IFERROR(DATE(2020-S463,7,1), "")), "")</f>
        <v/>
      </c>
    </row>
    <row r="464" spans="17:20" x14ac:dyDescent="0.55000000000000004">
      <c r="Q464" s="15" t="s">
        <v>568</v>
      </c>
      <c r="R464" s="15" t="s">
        <v>350</v>
      </c>
      <c r="S464" s="15" t="e">
        <v>#N/A</v>
      </c>
      <c r="T464" s="16" t="str">
        <f>_xlfn.IFNA(IF(Table1[[#This Row],[Credit Duration]] = 1, "", IFERROR(DATE(2020-S464,7,1), "")), "")</f>
        <v/>
      </c>
    </row>
    <row r="465" spans="17:20" x14ac:dyDescent="0.55000000000000004">
      <c r="Q465" s="15" t="s">
        <v>568</v>
      </c>
      <c r="R465" s="15" t="s">
        <v>378</v>
      </c>
      <c r="S465" s="15" t="e">
        <v>#N/A</v>
      </c>
      <c r="T465" s="16" t="str">
        <f>_xlfn.IFNA(IF(Table1[[#This Row],[Credit Duration]] = 1, "", IFERROR(DATE(2020-S465,7,1), "")), "")</f>
        <v/>
      </c>
    </row>
    <row r="466" spans="17:20" x14ac:dyDescent="0.55000000000000004">
      <c r="Q466" s="15" t="s">
        <v>569</v>
      </c>
      <c r="R466" s="15" t="s">
        <v>350</v>
      </c>
      <c r="S466" s="15" t="e">
        <v>#N/A</v>
      </c>
      <c r="T466" s="16" t="str">
        <f>_xlfn.IFNA(IF(Table1[[#This Row],[Credit Duration]] = 1, "", IFERROR(DATE(2020-S466,7,1), "")), "")</f>
        <v/>
      </c>
    </row>
    <row r="467" spans="17:20" x14ac:dyDescent="0.55000000000000004">
      <c r="Q467" s="15" t="s">
        <v>569</v>
      </c>
      <c r="R467" s="15" t="s">
        <v>378</v>
      </c>
      <c r="S467" s="15" t="e">
        <v>#N/A</v>
      </c>
      <c r="T467" s="16" t="str">
        <f>_xlfn.IFNA(IF(Table1[[#This Row],[Credit Duration]] = 1, "", IFERROR(DATE(2020-S467,7,1), "")), "")</f>
        <v/>
      </c>
    </row>
    <row r="468" spans="17:20" x14ac:dyDescent="0.55000000000000004">
      <c r="Q468" s="15" t="s">
        <v>570</v>
      </c>
      <c r="R468" s="15" t="s">
        <v>488</v>
      </c>
      <c r="S468" s="15">
        <v>1</v>
      </c>
      <c r="T468" s="16" t="str">
        <f>_xlfn.IFNA(IF(Table1[[#This Row],[Credit Duration]] = 1, "", IFERROR(DATE(2020-S468,7,1), "")), "")</f>
        <v/>
      </c>
    </row>
    <row r="469" spans="17:20" x14ac:dyDescent="0.55000000000000004">
      <c r="Q469" s="15" t="s">
        <v>570</v>
      </c>
      <c r="R469" s="15" t="s">
        <v>368</v>
      </c>
      <c r="S469" s="15">
        <v>1</v>
      </c>
      <c r="T469" s="16" t="str">
        <f>_xlfn.IFNA(IF(Table1[[#This Row],[Credit Duration]] = 1, "", IFERROR(DATE(2020-S469,7,1), "")), "")</f>
        <v/>
      </c>
    </row>
    <row r="470" spans="17:20" x14ac:dyDescent="0.55000000000000004">
      <c r="Q470" s="15" t="s">
        <v>570</v>
      </c>
      <c r="R470" s="15" t="s">
        <v>369</v>
      </c>
      <c r="S470" s="15">
        <v>1</v>
      </c>
      <c r="T470" s="16" t="str">
        <f>_xlfn.IFNA(IF(Table1[[#This Row],[Credit Duration]] = 1, "", IFERROR(DATE(2020-S470,7,1), "")), "")</f>
        <v/>
      </c>
    </row>
    <row r="471" spans="17:20" x14ac:dyDescent="0.55000000000000004">
      <c r="Q471" s="15" t="s">
        <v>571</v>
      </c>
      <c r="R471" s="15" t="s">
        <v>347</v>
      </c>
      <c r="S471" s="15" t="e">
        <v>#N/A</v>
      </c>
      <c r="T471" s="16" t="str">
        <f>_xlfn.IFNA(IF(Table1[[#This Row],[Credit Duration]] = 1, "", IFERROR(DATE(2020-S471,7,1), "")), "")</f>
        <v/>
      </c>
    </row>
    <row r="472" spans="17:20" x14ac:dyDescent="0.55000000000000004">
      <c r="Q472" s="15" t="s">
        <v>571</v>
      </c>
      <c r="R472" s="15" t="s">
        <v>350</v>
      </c>
      <c r="S472" s="15" t="e">
        <v>#N/A</v>
      </c>
      <c r="T472" s="16" t="str">
        <f>_xlfn.IFNA(IF(Table1[[#This Row],[Credit Duration]] = 1, "", IFERROR(DATE(2020-S472,7,1), "")), "")</f>
        <v/>
      </c>
    </row>
    <row r="473" spans="17:20" x14ac:dyDescent="0.55000000000000004">
      <c r="Q473" s="15" t="s">
        <v>572</v>
      </c>
      <c r="R473" s="15" t="s">
        <v>347</v>
      </c>
      <c r="S473" s="15">
        <v>0</v>
      </c>
      <c r="T473" s="16">
        <f>_xlfn.IFNA(IF(Table1[[#This Row],[Credit Duration]] = 1, "", IFERROR(DATE(2020-S473,7,1), "")), "")</f>
        <v>44013</v>
      </c>
    </row>
    <row r="474" spans="17:20" x14ac:dyDescent="0.55000000000000004">
      <c r="Q474" s="15" t="s">
        <v>572</v>
      </c>
      <c r="R474" s="15" t="s">
        <v>350</v>
      </c>
      <c r="S474" s="15">
        <v>0</v>
      </c>
      <c r="T474" s="16">
        <f>_xlfn.IFNA(IF(Table1[[#This Row],[Credit Duration]] = 1, "", IFERROR(DATE(2020-S474,7,1), "")), "")</f>
        <v>44013</v>
      </c>
    </row>
    <row r="475" spans="17:20" x14ac:dyDescent="0.55000000000000004">
      <c r="Q475" s="15" t="s">
        <v>306</v>
      </c>
      <c r="R475" s="15" t="s">
        <v>370</v>
      </c>
      <c r="S475" s="15">
        <v>1</v>
      </c>
      <c r="T475" s="16" t="str">
        <f>_xlfn.IFNA(IF(Table1[[#This Row],[Credit Duration]] = 1, "", IFERROR(DATE(2020-S475,7,1), "")), "")</f>
        <v/>
      </c>
    </row>
    <row r="476" spans="17:20" x14ac:dyDescent="0.55000000000000004">
      <c r="Q476" s="15" t="s">
        <v>306</v>
      </c>
      <c r="R476" s="15" t="s">
        <v>368</v>
      </c>
      <c r="S476" s="15">
        <v>1</v>
      </c>
      <c r="T476" s="16" t="str">
        <f>_xlfn.IFNA(IF(Table1[[#This Row],[Credit Duration]] = 1, "", IFERROR(DATE(2020-S476,7,1), "")), "")</f>
        <v/>
      </c>
    </row>
    <row r="477" spans="17:20" x14ac:dyDescent="0.55000000000000004">
      <c r="Q477" s="15" t="s">
        <v>306</v>
      </c>
      <c r="R477" s="15" t="s">
        <v>369</v>
      </c>
      <c r="S477" s="15">
        <v>1</v>
      </c>
      <c r="T477" s="16" t="str">
        <f>_xlfn.IFNA(IF(Table1[[#This Row],[Credit Duration]] = 1, "", IFERROR(DATE(2020-S477,7,1), "")), "")</f>
        <v/>
      </c>
    </row>
    <row r="478" spans="17:20" x14ac:dyDescent="0.55000000000000004">
      <c r="Q478" s="15" t="s">
        <v>308</v>
      </c>
      <c r="R478" s="15" t="s">
        <v>347</v>
      </c>
      <c r="S478" s="15">
        <v>10</v>
      </c>
      <c r="T478" s="16">
        <f>_xlfn.IFNA(IF(Table1[[#This Row],[Credit Duration]] = 1, "", IFERROR(DATE(2020-S478,7,1), "")), "")</f>
        <v>40360</v>
      </c>
    </row>
    <row r="479" spans="17:20" x14ac:dyDescent="0.55000000000000004">
      <c r="Q479" s="15" t="s">
        <v>308</v>
      </c>
      <c r="R479" s="15" t="s">
        <v>573</v>
      </c>
      <c r="S479" s="15">
        <v>10</v>
      </c>
      <c r="T479" s="16">
        <f>_xlfn.IFNA(IF(Table1[[#This Row],[Credit Duration]] = 1, "", IFERROR(DATE(2020-S479,7,1), "")), "")</f>
        <v>40360</v>
      </c>
    </row>
    <row r="480" spans="17:20" x14ac:dyDescent="0.55000000000000004">
      <c r="Q480" s="15" t="s">
        <v>308</v>
      </c>
      <c r="R480" s="15" t="s">
        <v>574</v>
      </c>
      <c r="S480" s="15">
        <v>10</v>
      </c>
      <c r="T480" s="16">
        <f>_xlfn.IFNA(IF(Table1[[#This Row],[Credit Duration]] = 1, "", IFERROR(DATE(2020-S480,7,1), "")), "")</f>
        <v>40360</v>
      </c>
    </row>
    <row r="481" spans="17:20" x14ac:dyDescent="0.55000000000000004">
      <c r="Q481" s="15" t="s">
        <v>160</v>
      </c>
      <c r="R481" s="15" t="s">
        <v>347</v>
      </c>
      <c r="S481" s="15">
        <v>10</v>
      </c>
      <c r="T481" s="16">
        <f>_xlfn.IFNA(IF(Table1[[#This Row],[Credit Duration]] = 1, "", IFERROR(DATE(2020-S481,7,1), "")), "")</f>
        <v>40360</v>
      </c>
    </row>
    <row r="482" spans="17:20" x14ac:dyDescent="0.55000000000000004">
      <c r="Q482" s="15" t="s">
        <v>160</v>
      </c>
      <c r="R482" s="15" t="s">
        <v>573</v>
      </c>
      <c r="S482" s="15">
        <v>10</v>
      </c>
      <c r="T482" s="16">
        <f>_xlfn.IFNA(IF(Table1[[#This Row],[Credit Duration]] = 1, "", IFERROR(DATE(2020-S482,7,1), "")), "")</f>
        <v>40360</v>
      </c>
    </row>
    <row r="483" spans="17:20" x14ac:dyDescent="0.55000000000000004">
      <c r="Q483" s="15" t="s">
        <v>160</v>
      </c>
      <c r="R483" s="15" t="s">
        <v>574</v>
      </c>
      <c r="S483" s="15">
        <v>10</v>
      </c>
      <c r="T483" s="16">
        <f>_xlfn.IFNA(IF(Table1[[#This Row],[Credit Duration]] = 1, "", IFERROR(DATE(2020-S483,7,1), "")), "")</f>
        <v>40360</v>
      </c>
    </row>
    <row r="484" spans="17:20" x14ac:dyDescent="0.55000000000000004">
      <c r="Q484" s="15" t="s">
        <v>575</v>
      </c>
      <c r="R484" s="15" t="s">
        <v>347</v>
      </c>
      <c r="S484" s="15" t="e">
        <v>#N/A</v>
      </c>
      <c r="T484" s="16" t="str">
        <f>_xlfn.IFNA(IF(Table1[[#This Row],[Credit Duration]] = 1, "", IFERROR(DATE(2020-S484,7,1), "")), "")</f>
        <v/>
      </c>
    </row>
    <row r="485" spans="17:20" x14ac:dyDescent="0.55000000000000004">
      <c r="Q485" s="15" t="s">
        <v>575</v>
      </c>
      <c r="R485" s="15" t="s">
        <v>350</v>
      </c>
      <c r="S485" s="15" t="e">
        <v>#N/A</v>
      </c>
      <c r="T485" s="16" t="str">
        <f>_xlfn.IFNA(IF(Table1[[#This Row],[Credit Duration]] = 1, "", IFERROR(DATE(2020-S485,7,1), "")), "")</f>
        <v/>
      </c>
    </row>
    <row r="486" spans="17:20" x14ac:dyDescent="0.55000000000000004">
      <c r="Q486" s="15" t="s">
        <v>576</v>
      </c>
      <c r="R486" s="15" t="s">
        <v>347</v>
      </c>
      <c r="S486" s="15" t="e">
        <v>#N/A</v>
      </c>
      <c r="T486" s="16" t="str">
        <f>_xlfn.IFNA(IF(Table1[[#This Row],[Credit Duration]] = 1, "", IFERROR(DATE(2020-S486,7,1), "")), "")</f>
        <v/>
      </c>
    </row>
    <row r="487" spans="17:20" x14ac:dyDescent="0.55000000000000004">
      <c r="Q487" s="15" t="s">
        <v>576</v>
      </c>
      <c r="R487" s="15" t="s">
        <v>350</v>
      </c>
      <c r="S487" s="15" t="e">
        <v>#N/A</v>
      </c>
      <c r="T487" s="16" t="str">
        <f>_xlfn.IFNA(IF(Table1[[#This Row],[Credit Duration]] = 1, "", IFERROR(DATE(2020-S487,7,1), "")), "")</f>
        <v/>
      </c>
    </row>
    <row r="488" spans="17:20" x14ac:dyDescent="0.55000000000000004">
      <c r="Q488" s="15" t="s">
        <v>577</v>
      </c>
      <c r="R488" s="15" t="s">
        <v>347</v>
      </c>
      <c r="S488" s="15" t="e">
        <v>#N/A</v>
      </c>
      <c r="T488" s="16" t="str">
        <f>_xlfn.IFNA(IF(Table1[[#This Row],[Credit Duration]] = 1, "", IFERROR(DATE(2020-S488,7,1), "")), "")</f>
        <v/>
      </c>
    </row>
    <row r="489" spans="17:20" x14ac:dyDescent="0.55000000000000004">
      <c r="Q489" s="15" t="s">
        <v>577</v>
      </c>
      <c r="R489" s="15" t="s">
        <v>350</v>
      </c>
      <c r="S489" s="15" t="e">
        <v>#N/A</v>
      </c>
      <c r="T489" s="16" t="str">
        <f>_xlfn.IFNA(IF(Table1[[#This Row],[Credit Duration]] = 1, "", IFERROR(DATE(2020-S489,7,1), "")), "")</f>
        <v/>
      </c>
    </row>
    <row r="490" spans="17:20" x14ac:dyDescent="0.55000000000000004">
      <c r="Q490" s="15" t="s">
        <v>578</v>
      </c>
      <c r="R490" s="15" t="s">
        <v>347</v>
      </c>
      <c r="S490" s="15">
        <v>10</v>
      </c>
      <c r="T490" s="16">
        <f>_xlfn.IFNA(IF(Table1[[#This Row],[Credit Duration]] = 1, "", IFERROR(DATE(2020-S490,7,1), "")), "")</f>
        <v>40360</v>
      </c>
    </row>
    <row r="491" spans="17:20" x14ac:dyDescent="0.55000000000000004">
      <c r="Q491" s="15" t="s">
        <v>578</v>
      </c>
      <c r="R491" s="15" t="s">
        <v>350</v>
      </c>
      <c r="S491" s="15">
        <v>10</v>
      </c>
      <c r="T491" s="16">
        <f>_xlfn.IFNA(IF(Table1[[#This Row],[Credit Duration]] = 1, "", IFERROR(DATE(2020-S491,7,1), "")), "")</f>
        <v>40360</v>
      </c>
    </row>
    <row r="492" spans="17:20" x14ac:dyDescent="0.55000000000000004">
      <c r="Q492" s="15" t="s">
        <v>311</v>
      </c>
      <c r="R492" s="15" t="s">
        <v>347</v>
      </c>
      <c r="S492" s="15">
        <v>10</v>
      </c>
      <c r="T492" s="16">
        <f>_xlfn.IFNA(IF(Table1[[#This Row],[Credit Duration]] = 1, "", IFERROR(DATE(2020-S492,7,1), "")), "")</f>
        <v>40360</v>
      </c>
    </row>
    <row r="493" spans="17:20" x14ac:dyDescent="0.55000000000000004">
      <c r="Q493" s="15" t="s">
        <v>311</v>
      </c>
      <c r="R493" s="15" t="s">
        <v>350</v>
      </c>
      <c r="S493" s="15">
        <v>10</v>
      </c>
      <c r="T493" s="16">
        <f>_xlfn.IFNA(IF(Table1[[#This Row],[Credit Duration]] = 1, "", IFERROR(DATE(2020-S493,7,1), "")), "")</f>
        <v>40360</v>
      </c>
    </row>
    <row r="494" spans="17:20" x14ac:dyDescent="0.55000000000000004">
      <c r="Q494" s="15" t="s">
        <v>579</v>
      </c>
      <c r="R494" s="15" t="s">
        <v>488</v>
      </c>
      <c r="S494" s="15">
        <v>1</v>
      </c>
      <c r="T494" s="16" t="str">
        <f>_xlfn.IFNA(IF(Table1[[#This Row],[Credit Duration]] = 1, "", IFERROR(DATE(2020-S494,7,1), "")), "")</f>
        <v/>
      </c>
    </row>
    <row r="495" spans="17:20" x14ac:dyDescent="0.55000000000000004">
      <c r="Q495" s="15" t="s">
        <v>580</v>
      </c>
      <c r="R495" s="15" t="s">
        <v>488</v>
      </c>
      <c r="S495" s="15">
        <v>1</v>
      </c>
      <c r="T495" s="16" t="str">
        <f>_xlfn.IFNA(IF(Table1[[#This Row],[Credit Duration]] = 1, "", IFERROR(DATE(2020-S495,7,1), "")), "")</f>
        <v/>
      </c>
    </row>
    <row r="496" spans="17:20" x14ac:dyDescent="0.55000000000000004">
      <c r="Q496" s="15" t="s">
        <v>581</v>
      </c>
      <c r="R496" s="15" t="s">
        <v>488</v>
      </c>
      <c r="S496" s="15">
        <v>1</v>
      </c>
      <c r="T496" s="16" t="str">
        <f>_xlfn.IFNA(IF(Table1[[#This Row],[Credit Duration]] = 1, "", IFERROR(DATE(2020-S496,7,1), "")), "")</f>
        <v/>
      </c>
    </row>
    <row r="497" spans="17:20" x14ac:dyDescent="0.55000000000000004">
      <c r="Q497" s="15" t="s">
        <v>582</v>
      </c>
      <c r="R497" s="15" t="s">
        <v>488</v>
      </c>
      <c r="S497" s="15">
        <v>1</v>
      </c>
      <c r="T497" s="16" t="str">
        <f>_xlfn.IFNA(IF(Table1[[#This Row],[Credit Duration]] = 1, "", IFERROR(DATE(2020-S497,7,1), "")), "")</f>
        <v/>
      </c>
    </row>
    <row r="498" spans="17:20" x14ac:dyDescent="0.55000000000000004">
      <c r="Q498" s="15" t="s">
        <v>583</v>
      </c>
      <c r="R498" s="15" t="s">
        <v>488</v>
      </c>
      <c r="S498" s="15">
        <v>1</v>
      </c>
      <c r="T498" s="16" t="str">
        <f>_xlfn.IFNA(IF(Table1[[#This Row],[Credit Duration]] = 1, "", IFERROR(DATE(2020-S498,7,1), "")), "")</f>
        <v/>
      </c>
    </row>
    <row r="499" spans="17:20" x14ac:dyDescent="0.55000000000000004">
      <c r="Q499" s="15" t="s">
        <v>313</v>
      </c>
      <c r="R499" s="15" t="s">
        <v>494</v>
      </c>
      <c r="S499" s="15">
        <v>10</v>
      </c>
      <c r="T499" s="16">
        <f>_xlfn.IFNA(IF(Table1[[#This Row],[Credit Duration]] = 1, "", IFERROR(DATE(2020-S499,7,1), "")), "")</f>
        <v>40360</v>
      </c>
    </row>
    <row r="500" spans="17:20" x14ac:dyDescent="0.55000000000000004">
      <c r="Q500" s="15" t="s">
        <v>313</v>
      </c>
      <c r="R500" s="15" t="s">
        <v>539</v>
      </c>
      <c r="S500" s="15">
        <v>10</v>
      </c>
      <c r="T500" s="16">
        <f>_xlfn.IFNA(IF(Table1[[#This Row],[Credit Duration]] = 1, "", IFERROR(DATE(2020-S500,7,1), "")), "")</f>
        <v>40360</v>
      </c>
    </row>
    <row r="501" spans="17:20" x14ac:dyDescent="0.55000000000000004">
      <c r="Q501" s="15" t="s">
        <v>315</v>
      </c>
      <c r="R501" s="15" t="s">
        <v>494</v>
      </c>
      <c r="S501" s="15">
        <v>10</v>
      </c>
      <c r="T501" s="16">
        <f>_xlfn.IFNA(IF(Table1[[#This Row],[Credit Duration]] = 1, "", IFERROR(DATE(2020-S501,7,1), "")), "")</f>
        <v>40360</v>
      </c>
    </row>
    <row r="502" spans="17:20" x14ac:dyDescent="0.55000000000000004">
      <c r="Q502" s="15" t="s">
        <v>315</v>
      </c>
      <c r="R502" s="15" t="s">
        <v>347</v>
      </c>
      <c r="S502" s="15">
        <v>10</v>
      </c>
      <c r="T502" s="16">
        <f>_xlfn.IFNA(IF(Table1[[#This Row],[Credit Duration]] = 1, "", IFERROR(DATE(2020-S502,7,1), "")), "")</f>
        <v>40360</v>
      </c>
    </row>
    <row r="503" spans="17:20" x14ac:dyDescent="0.55000000000000004">
      <c r="Q503" s="15" t="s">
        <v>315</v>
      </c>
      <c r="R503" s="15" t="s">
        <v>539</v>
      </c>
      <c r="S503" s="15">
        <v>10</v>
      </c>
      <c r="T503" s="16">
        <f>_xlfn.IFNA(IF(Table1[[#This Row],[Credit Duration]] = 1, "", IFERROR(DATE(2020-S503,7,1), "")), "")</f>
        <v>40360</v>
      </c>
    </row>
    <row r="504" spans="17:20" x14ac:dyDescent="0.55000000000000004">
      <c r="Q504" s="15" t="s">
        <v>317</v>
      </c>
      <c r="R504" s="15" t="s">
        <v>494</v>
      </c>
      <c r="S504" s="15">
        <v>10</v>
      </c>
      <c r="T504" s="16">
        <f>_xlfn.IFNA(IF(Table1[[#This Row],[Credit Duration]] = 1, "", IFERROR(DATE(2020-S504,7,1), "")), "")</f>
        <v>40360</v>
      </c>
    </row>
    <row r="505" spans="17:20" x14ac:dyDescent="0.55000000000000004">
      <c r="Q505" s="15" t="s">
        <v>170</v>
      </c>
      <c r="R505" s="15" t="s">
        <v>494</v>
      </c>
      <c r="S505" s="15">
        <v>5</v>
      </c>
      <c r="T505" s="16">
        <f>_xlfn.IFNA(IF(Table1[[#This Row],[Credit Duration]] = 1, "", IFERROR(DATE(2020-S505,7,1), "")), "")</f>
        <v>42186</v>
      </c>
    </row>
    <row r="506" spans="17:20" x14ac:dyDescent="0.55000000000000004">
      <c r="Q506" s="15" t="s">
        <v>320</v>
      </c>
      <c r="R506" s="15" t="s">
        <v>494</v>
      </c>
      <c r="S506" s="15">
        <v>5</v>
      </c>
      <c r="T506" s="16">
        <f>_xlfn.IFNA(IF(Table1[[#This Row],[Credit Duration]] = 1, "", IFERROR(DATE(2020-S506,7,1), "")), "")</f>
        <v>42186</v>
      </c>
    </row>
    <row r="507" spans="17:20" x14ac:dyDescent="0.55000000000000004">
      <c r="Q507" s="15" t="s">
        <v>320</v>
      </c>
      <c r="R507" s="15" t="s">
        <v>544</v>
      </c>
      <c r="S507" s="15">
        <v>5</v>
      </c>
      <c r="T507" s="16">
        <f>_xlfn.IFNA(IF(Table1[[#This Row],[Credit Duration]] = 1, "", IFERROR(DATE(2020-S507,7,1), "")), "")</f>
        <v>42186</v>
      </c>
    </row>
    <row r="508" spans="17:20" x14ac:dyDescent="0.55000000000000004">
      <c r="Q508" s="15" t="s">
        <v>320</v>
      </c>
      <c r="R508" s="15" t="s">
        <v>545</v>
      </c>
      <c r="S508" s="15">
        <v>5</v>
      </c>
      <c r="T508" s="16">
        <f>_xlfn.IFNA(IF(Table1[[#This Row],[Credit Duration]] = 1, "", IFERROR(DATE(2020-S508,7,1), "")), "")</f>
        <v>42186</v>
      </c>
    </row>
    <row r="509" spans="17:20" x14ac:dyDescent="0.55000000000000004">
      <c r="Q509" s="15" t="s">
        <v>320</v>
      </c>
      <c r="R509" s="15" t="s">
        <v>539</v>
      </c>
      <c r="S509" s="15">
        <v>5</v>
      </c>
      <c r="T509" s="16">
        <f>_xlfn.IFNA(IF(Table1[[#This Row],[Credit Duration]] = 1, "", IFERROR(DATE(2020-S509,7,1), "")), "")</f>
        <v>42186</v>
      </c>
    </row>
    <row r="510" spans="17:20" x14ac:dyDescent="0.55000000000000004">
      <c r="Q510" s="15" t="s">
        <v>320</v>
      </c>
      <c r="R510" s="15" t="s">
        <v>546</v>
      </c>
      <c r="S510" s="15">
        <v>5</v>
      </c>
      <c r="T510" s="16">
        <f>_xlfn.IFNA(IF(Table1[[#This Row],[Credit Duration]] = 1, "", IFERROR(DATE(2020-S510,7,1), "")), "")</f>
        <v>42186</v>
      </c>
    </row>
    <row r="511" spans="17:20" x14ac:dyDescent="0.55000000000000004">
      <c r="Q511" s="15" t="s">
        <v>320</v>
      </c>
      <c r="R511" s="15" t="s">
        <v>547</v>
      </c>
      <c r="S511" s="15">
        <v>5</v>
      </c>
      <c r="T511" s="16">
        <f>_xlfn.IFNA(IF(Table1[[#This Row],[Credit Duration]] = 1, "", IFERROR(DATE(2020-S511,7,1), "")), "")</f>
        <v>42186</v>
      </c>
    </row>
    <row r="512" spans="17:20" x14ac:dyDescent="0.55000000000000004">
      <c r="Q512" s="15" t="s">
        <v>320</v>
      </c>
      <c r="R512" s="15" t="s">
        <v>548</v>
      </c>
      <c r="S512" s="15">
        <v>5</v>
      </c>
      <c r="T512" s="16">
        <f>_xlfn.IFNA(IF(Table1[[#This Row],[Credit Duration]] = 1, "", IFERROR(DATE(2020-S512,7,1), "")), "")</f>
        <v>42186</v>
      </c>
    </row>
    <row r="513" spans="17:20" x14ac:dyDescent="0.55000000000000004">
      <c r="Q513" s="15" t="s">
        <v>320</v>
      </c>
      <c r="R513" s="15" t="s">
        <v>549</v>
      </c>
      <c r="S513" s="15">
        <v>5</v>
      </c>
      <c r="T513" s="16">
        <f>_xlfn.IFNA(IF(Table1[[#This Row],[Credit Duration]] = 1, "", IFERROR(DATE(2020-S513,7,1), "")), "")</f>
        <v>42186</v>
      </c>
    </row>
    <row r="514" spans="17:20" x14ac:dyDescent="0.55000000000000004">
      <c r="Q514" s="15" t="s">
        <v>322</v>
      </c>
      <c r="R514" s="15" t="s">
        <v>347</v>
      </c>
      <c r="S514" s="15">
        <v>10</v>
      </c>
      <c r="T514" s="16">
        <f>_xlfn.IFNA(IF(Table1[[#This Row],[Credit Duration]] = 1, "", IFERROR(DATE(2020-S514,7,1), "")), "")</f>
        <v>40360</v>
      </c>
    </row>
    <row r="515" spans="17:20" x14ac:dyDescent="0.55000000000000004">
      <c r="Q515" s="15" t="s">
        <v>322</v>
      </c>
      <c r="R515" s="15" t="s">
        <v>350</v>
      </c>
      <c r="S515" s="15">
        <v>10</v>
      </c>
      <c r="T515" s="16">
        <f>_xlfn.IFNA(IF(Table1[[#This Row],[Credit Duration]] = 1, "", IFERROR(DATE(2020-S515,7,1), "")), "")</f>
        <v>40360</v>
      </c>
    </row>
    <row r="516" spans="17:20" x14ac:dyDescent="0.55000000000000004">
      <c r="Q516" s="15" t="s">
        <v>324</v>
      </c>
      <c r="R516" s="15" t="s">
        <v>347</v>
      </c>
      <c r="S516" s="15">
        <v>10</v>
      </c>
      <c r="T516" s="16">
        <f>_xlfn.IFNA(IF(Table1[[#This Row],[Credit Duration]] = 1, "", IFERROR(DATE(2020-S516,7,1), "")), "")</f>
        <v>40360</v>
      </c>
    </row>
    <row r="517" spans="17:20" x14ac:dyDescent="0.55000000000000004">
      <c r="Q517" s="15" t="s">
        <v>324</v>
      </c>
      <c r="R517" s="15" t="s">
        <v>350</v>
      </c>
      <c r="S517" s="15">
        <v>10</v>
      </c>
      <c r="T517" s="16">
        <f>_xlfn.IFNA(IF(Table1[[#This Row],[Credit Duration]] = 1, "", IFERROR(DATE(2020-S517,7,1), "")), "")</f>
        <v>40360</v>
      </c>
    </row>
    <row r="518" spans="17:20" x14ac:dyDescent="0.55000000000000004">
      <c r="Q518" s="15" t="s">
        <v>584</v>
      </c>
      <c r="R518" s="15" t="s">
        <v>347</v>
      </c>
      <c r="S518" s="15" t="e">
        <v>#N/A</v>
      </c>
      <c r="T518" s="16" t="str">
        <f>_xlfn.IFNA(IF(Table1[[#This Row],[Credit Duration]] = 1, "", IFERROR(DATE(2020-S518,7,1), "")), "")</f>
        <v/>
      </c>
    </row>
    <row r="519" spans="17:20" x14ac:dyDescent="0.55000000000000004">
      <c r="Q519" s="15" t="s">
        <v>584</v>
      </c>
      <c r="R519" s="15" t="s">
        <v>350</v>
      </c>
      <c r="S519" s="15" t="e">
        <v>#N/A</v>
      </c>
      <c r="T519" s="16" t="str">
        <f>_xlfn.IFNA(IF(Table1[[#This Row],[Credit Duration]] = 1, "", IFERROR(DATE(2020-S519,7,1), "")), "")</f>
        <v/>
      </c>
    </row>
    <row r="520" spans="17:20" x14ac:dyDescent="0.55000000000000004">
      <c r="Q520" s="15" t="s">
        <v>172</v>
      </c>
      <c r="R520" s="15" t="s">
        <v>347</v>
      </c>
      <c r="S520" s="15">
        <v>10</v>
      </c>
      <c r="T520" s="16">
        <f>_xlfn.IFNA(IF(Table1[[#This Row],[Credit Duration]] = 1, "", IFERROR(DATE(2020-S520,7,1), "")), "")</f>
        <v>40360</v>
      </c>
    </row>
    <row r="521" spans="17:20" x14ac:dyDescent="0.55000000000000004">
      <c r="Q521" s="15" t="s">
        <v>172</v>
      </c>
      <c r="R521" s="15" t="s">
        <v>350</v>
      </c>
      <c r="S521" s="15">
        <v>10</v>
      </c>
      <c r="T521" s="16">
        <f>_xlfn.IFNA(IF(Table1[[#This Row],[Credit Duration]] = 1, "", IFERROR(DATE(2020-S521,7,1), "")), "")</f>
        <v>40360</v>
      </c>
    </row>
    <row r="522" spans="17:20" x14ac:dyDescent="0.55000000000000004">
      <c r="Q522" s="15" t="s">
        <v>585</v>
      </c>
      <c r="R522" s="15" t="s">
        <v>347</v>
      </c>
      <c r="S522" s="15">
        <v>15</v>
      </c>
      <c r="T522" s="16">
        <f>_xlfn.IFNA(IF(Table1[[#This Row],[Credit Duration]] = 1, "", IFERROR(DATE(2020-S522,7,1), "")), "")</f>
        <v>38534</v>
      </c>
    </row>
    <row r="523" spans="17:20" x14ac:dyDescent="0.55000000000000004">
      <c r="Q523" s="15" t="s">
        <v>585</v>
      </c>
      <c r="R523" s="15" t="s">
        <v>350</v>
      </c>
      <c r="S523" s="15">
        <v>15</v>
      </c>
      <c r="T523" s="16">
        <f>_xlfn.IFNA(IF(Table1[[#This Row],[Credit Duration]] = 1, "", IFERROR(DATE(2020-S523,7,1), "")), "")</f>
        <v>38534</v>
      </c>
    </row>
    <row r="524" spans="17:20" x14ac:dyDescent="0.55000000000000004">
      <c r="Q524" s="15" t="s">
        <v>586</v>
      </c>
      <c r="R524" s="15" t="s">
        <v>347</v>
      </c>
      <c r="S524" s="15">
        <v>15</v>
      </c>
      <c r="T524" s="16">
        <f>_xlfn.IFNA(IF(Table1[[#This Row],[Credit Duration]] = 1, "", IFERROR(DATE(2020-S524,7,1), "")), "")</f>
        <v>38534</v>
      </c>
    </row>
    <row r="525" spans="17:20" x14ac:dyDescent="0.55000000000000004">
      <c r="Q525" s="15" t="s">
        <v>586</v>
      </c>
      <c r="R525" s="15" t="s">
        <v>350</v>
      </c>
      <c r="S525" s="15">
        <v>15</v>
      </c>
      <c r="T525" s="16">
        <f>_xlfn.IFNA(IF(Table1[[#This Row],[Credit Duration]] = 1, "", IFERROR(DATE(2020-S525,7,1), "")), "")</f>
        <v>38534</v>
      </c>
    </row>
    <row r="526" spans="17:20" x14ac:dyDescent="0.55000000000000004">
      <c r="Q526" s="15" t="s">
        <v>327</v>
      </c>
      <c r="R526" s="15" t="s">
        <v>347</v>
      </c>
      <c r="S526" s="15">
        <v>15</v>
      </c>
      <c r="T526" s="16">
        <f>_xlfn.IFNA(IF(Table1[[#This Row],[Credit Duration]] = 1, "", IFERROR(DATE(2020-S526,7,1), "")), "")</f>
        <v>38534</v>
      </c>
    </row>
    <row r="527" spans="17:20" x14ac:dyDescent="0.55000000000000004">
      <c r="Q527" s="15" t="s">
        <v>327</v>
      </c>
      <c r="R527" s="15" t="s">
        <v>350</v>
      </c>
      <c r="S527" s="15">
        <v>15</v>
      </c>
      <c r="T527" s="16">
        <f>_xlfn.IFNA(IF(Table1[[#This Row],[Credit Duration]] = 1, "", IFERROR(DATE(2020-S527,7,1), "")), "")</f>
        <v>38534</v>
      </c>
    </row>
    <row r="528" spans="17:20" x14ac:dyDescent="0.55000000000000004">
      <c r="Q528" s="15" t="s">
        <v>329</v>
      </c>
      <c r="R528" s="15" t="s">
        <v>347</v>
      </c>
      <c r="S528" s="15">
        <v>15</v>
      </c>
      <c r="T528" s="16">
        <f>_xlfn.IFNA(IF(Table1[[#This Row],[Credit Duration]] = 1, "", IFERROR(DATE(2020-S528,7,1), "")), "")</f>
        <v>38534</v>
      </c>
    </row>
    <row r="529" spans="17:20" x14ac:dyDescent="0.55000000000000004">
      <c r="Q529" s="15" t="s">
        <v>329</v>
      </c>
      <c r="R529" s="15" t="s">
        <v>350</v>
      </c>
      <c r="S529" s="15">
        <v>15</v>
      </c>
      <c r="T529" s="16">
        <f>_xlfn.IFNA(IF(Table1[[#This Row],[Credit Duration]] = 1, "", IFERROR(DATE(2020-S529,7,1), "")), "")</f>
        <v>38534</v>
      </c>
    </row>
    <row r="530" spans="17:20" x14ac:dyDescent="0.55000000000000004">
      <c r="Q530" s="15" t="s">
        <v>587</v>
      </c>
      <c r="R530" s="15" t="s">
        <v>347</v>
      </c>
      <c r="S530" s="15">
        <v>15</v>
      </c>
      <c r="T530" s="16">
        <f>_xlfn.IFNA(IF(Table1[[#This Row],[Credit Duration]] = 1, "", IFERROR(DATE(2020-S530,7,1), "")), "")</f>
        <v>38534</v>
      </c>
    </row>
    <row r="531" spans="17:20" x14ac:dyDescent="0.55000000000000004">
      <c r="Q531" s="15" t="s">
        <v>587</v>
      </c>
      <c r="R531" s="15" t="s">
        <v>350</v>
      </c>
      <c r="S531" s="15">
        <v>15</v>
      </c>
      <c r="T531" s="16">
        <f>_xlfn.IFNA(IF(Table1[[#This Row],[Credit Duration]] = 1, "", IFERROR(DATE(2020-S531,7,1), "")), "")</f>
        <v>38534</v>
      </c>
    </row>
    <row r="532" spans="17:20" x14ac:dyDescent="0.55000000000000004">
      <c r="Q532" s="15" t="s">
        <v>588</v>
      </c>
      <c r="R532" s="15" t="s">
        <v>347</v>
      </c>
      <c r="S532" s="15">
        <v>15</v>
      </c>
      <c r="T532" s="16">
        <f>_xlfn.IFNA(IF(Table1[[#This Row],[Credit Duration]] = 1, "", IFERROR(DATE(2020-S532,7,1), "")), "")</f>
        <v>38534</v>
      </c>
    </row>
    <row r="533" spans="17:20" x14ac:dyDescent="0.55000000000000004">
      <c r="Q533" s="15" t="s">
        <v>588</v>
      </c>
      <c r="R533" s="15" t="s">
        <v>350</v>
      </c>
      <c r="S533" s="15">
        <v>15</v>
      </c>
      <c r="T533" s="16">
        <f>_xlfn.IFNA(IF(Table1[[#This Row],[Credit Duration]] = 1, "", IFERROR(DATE(2020-S533,7,1), "")), "")</f>
        <v>38534</v>
      </c>
    </row>
  </sheetData>
  <mergeCells count="1">
    <mergeCell ref="A7:B7"/>
  </mergeCells>
  <pageMargins left="0.7" right="0.7" top="0.75" bottom="0.75" header="0.3" footer="0.3"/>
  <legacy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6E9764EC7FDA84FBBAC69F6A5EC6B5F" ma:contentTypeVersion="0" ma:contentTypeDescription="Create a new document." ma:contentTypeScope="" ma:versionID="0a77e97b08076d57766fb81b371da5d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3B045B-0769-42F5-9511-3508D4B8EA50}">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www.w3.org/XML/1998/namespace"/>
    <ds:schemaRef ds:uri="http://purl.org/dc/elements/1.1/"/>
  </ds:schemaRefs>
</ds:datastoreItem>
</file>

<file path=customXml/itemProps2.xml><?xml version="1.0" encoding="utf-8"?>
<ds:datastoreItem xmlns:ds="http://schemas.openxmlformats.org/officeDocument/2006/customXml" ds:itemID="{3983816B-CBB8-4E98-94EC-54C7A5146CCA}">
  <ds:schemaRefs>
    <ds:schemaRef ds:uri="http://schemas.microsoft.com/sharepoint/v3/contenttype/forms"/>
  </ds:schemaRefs>
</ds:datastoreItem>
</file>

<file path=customXml/itemProps3.xml><?xml version="1.0" encoding="utf-8"?>
<ds:datastoreItem xmlns:ds="http://schemas.openxmlformats.org/officeDocument/2006/customXml" ds:itemID="{D5DB70A6-2513-4F48-B763-56F743741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37</vt:i4>
      </vt:variant>
    </vt:vector>
  </HeadingPairs>
  <TitlesOfParts>
    <vt:vector size="43" baseType="lpstr">
      <vt:lpstr>CBP Instructions</vt:lpstr>
      <vt:lpstr>FAQs</vt:lpstr>
      <vt:lpstr>Historical Comparison</vt:lpstr>
      <vt:lpstr>BMP Records</vt:lpstr>
      <vt:lpstr>Reference</vt:lpstr>
      <vt:lpstr>(H) Value Validation</vt:lpstr>
      <vt:lpstr>_2yr_End</vt:lpstr>
      <vt:lpstr>_2yr_Start</vt:lpstr>
      <vt:lpstr>_YN</vt:lpstr>
      <vt:lpstr>All_BMPStatus</vt:lpstr>
      <vt:lpstr>'BMP Records'!Print_Area</vt:lpstr>
      <vt:lpstr>'CBP Instructions'!Print_Area</vt:lpstr>
      <vt:lpstr>'Historical Comparison'!Print_Area</vt:lpstr>
      <vt:lpstr>Reference!Print_Area</vt:lpstr>
      <vt:lpstr>'BMP Records'!Print_Titles</vt:lpstr>
      <vt:lpstr>'CBP Instructions'!Print_Titles</vt:lpstr>
      <vt:lpstr>'Historical Comparison'!Print_Titles</vt:lpstr>
      <vt:lpstr>Reference!Print_Titles</vt:lpstr>
      <vt:lpstr>Val_DateMax</vt:lpstr>
      <vt:lpstr>Val_DateMin</vt:lpstr>
      <vt:lpstr>Val_FIPSMax</vt:lpstr>
      <vt:lpstr>Val_FIPSMin</vt:lpstr>
      <vt:lpstr>Val_HUC10Max</vt:lpstr>
      <vt:lpstr>Val_HUC10Min</vt:lpstr>
      <vt:lpstr>Val_HUC12Max</vt:lpstr>
      <vt:lpstr>Val_HUC12Min</vt:lpstr>
      <vt:lpstr>Val_HUC8Max</vt:lpstr>
      <vt:lpstr>Val_HUC8Min</vt:lpstr>
      <vt:lpstr>Val_InspExp</vt:lpstr>
      <vt:lpstr>Val_InspInit</vt:lpstr>
      <vt:lpstr>Val_LatMax</vt:lpstr>
      <vt:lpstr>Val_LatMin</vt:lpstr>
      <vt:lpstr>Val_LongMax</vt:lpstr>
      <vt:lpstr>Val_LongMin</vt:lpstr>
      <vt:lpstr>Val_PhoneMax</vt:lpstr>
      <vt:lpstr>Val_PhoneMin</vt:lpstr>
      <vt:lpstr>Val_YearMax</vt:lpstr>
      <vt:lpstr>Val_YearMin</vt:lpstr>
      <vt:lpstr>Val_ZipMax</vt:lpstr>
      <vt:lpstr>Val_ZipMin</vt:lpstr>
      <vt:lpstr>WV_FacName</vt:lpstr>
      <vt:lpstr>WV_PracticeName</vt:lpstr>
      <vt:lpstr>WV_ProjectType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Scrutchfield</dc:creator>
  <cp:keywords/>
  <dc:description/>
  <cp:lastModifiedBy>Stephanie MacDurmon</cp:lastModifiedBy>
  <cp:revision/>
  <dcterms:created xsi:type="dcterms:W3CDTF">2016-07-06T19:18:42Z</dcterms:created>
  <dcterms:modified xsi:type="dcterms:W3CDTF">2020-08-31T20:12:47Z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0x010100D6E9764EC7FDA84FBBAC69F6A5EC6B5F</vt:lpwstr>
  </property>
</Properties>
</file>