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M:\2018\161806985\Field\How To Guide and xls\"/>
    </mc:Choice>
  </mc:AlternateContent>
  <xr:revisionPtr revIDLastSave="0" documentId="13_ncr:1_{B2139E9D-4324-4CE2-BF30-03B106CD042B}" xr6:coauthVersionLast="36" xr6:coauthVersionMax="36" xr10:uidLastSave="{00000000-0000-0000-0000-000000000000}"/>
  <bookViews>
    <workbookView xWindow="0" yWindow="0" windowWidth="20490" windowHeight="7755" activeTab="3" xr2:uid="{00000000-000D-0000-FFFF-FFFF00000000}"/>
  </bookViews>
  <sheets>
    <sheet name="Read Me" sheetId="4" r:id="rId1"/>
    <sheet name="Scenario Details" sheetId="5" r:id="rId2"/>
    <sheet name="Major Source - All Agencies" sheetId="6" r:id="rId3"/>
    <sheet name="Source - All Agencies" sheetId="7" r:id="rId4"/>
  </sheets>
  <definedNames>
    <definedName name="_xlnm._FilterDatabase" localSheetId="2" hidden="1">'Major Source - All Agencies'!$A$1:$N$10</definedName>
    <definedName name="_xlnm._FilterDatabase" localSheetId="3" hidden="1">'Source - All Agencies'!$A$1:$P$50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61" i="7" l="1"/>
  <c r="B21" i="6"/>
  <c r="I2" i="6"/>
  <c r="I3" i="7"/>
  <c r="I4" i="7"/>
  <c r="I5" i="7"/>
  <c r="I6" i="7"/>
  <c r="I7" i="7"/>
  <c r="I8" i="7"/>
  <c r="I9" i="7"/>
  <c r="I10" i="7"/>
  <c r="I11" i="7"/>
  <c r="I12" i="7"/>
  <c r="I13" i="7"/>
  <c r="I14" i="7"/>
  <c r="I15" i="7"/>
  <c r="I16" i="7"/>
  <c r="I17" i="7"/>
  <c r="I18" i="7"/>
  <c r="I19" i="7"/>
  <c r="I20" i="7"/>
  <c r="I21" i="7"/>
  <c r="I22" i="7"/>
  <c r="I23" i="7"/>
  <c r="I24" i="7"/>
  <c r="I25" i="7"/>
  <c r="C59" i="7" s="1"/>
  <c r="I26" i="7"/>
  <c r="C58" i="7" s="1"/>
  <c r="I27" i="7"/>
  <c r="C60" i="7" s="1"/>
  <c r="I28" i="7"/>
  <c r="I29" i="7"/>
  <c r="C57" i="7" s="1"/>
  <c r="I30" i="7"/>
  <c r="I31" i="7"/>
  <c r="I32" i="7"/>
  <c r="I33" i="7"/>
  <c r="I34" i="7"/>
  <c r="I35" i="7"/>
  <c r="I36" i="7"/>
  <c r="I37" i="7"/>
  <c r="I38" i="7"/>
  <c r="I39" i="7"/>
  <c r="I40" i="7"/>
  <c r="I41" i="7"/>
  <c r="I42" i="7"/>
  <c r="I43" i="7"/>
  <c r="I44" i="7"/>
  <c r="I45" i="7"/>
  <c r="I46" i="7"/>
  <c r="I47" i="7"/>
  <c r="I48" i="7"/>
  <c r="I49" i="7"/>
  <c r="I50" i="7"/>
  <c r="I2" i="7"/>
  <c r="I3" i="6"/>
  <c r="I4" i="6"/>
  <c r="C18" i="6" s="1"/>
  <c r="I5" i="6"/>
  <c r="C20" i="6" s="1"/>
  <c r="I6" i="6"/>
  <c r="I7" i="6"/>
  <c r="I8" i="6"/>
  <c r="I9" i="6"/>
  <c r="I10" i="6"/>
  <c r="C19" i="6" l="1"/>
  <c r="C61" i="7"/>
  <c r="C17" i="6"/>
  <c r="C21" i="6" l="1"/>
</calcChain>
</file>

<file path=xl/sharedStrings.xml><?xml version="1.0" encoding="utf-8"?>
<sst xmlns="http://schemas.openxmlformats.org/spreadsheetml/2006/main" count="414" uniqueCount="108">
  <si>
    <t xml:space="preserve">This report provides scenario-specific data on loads. The loads are provided for the aggregations, geography, and scenarios that you selected. Definitions for aggregations and geographies are available at https://cast.chesapeakebay.net/Reports/RetrievePublicReport?reportType=1.  The edge of stream (EOS) and edge of tide (EOT) loads are provided for total nitrogen (N), total phosphorus (P), and total suspended solids (S). The loads are pounds per year. The unit column is the measurement only for the amount column. </t>
  </si>
  <si>
    <t>Summary Loads Report</t>
  </si>
  <si>
    <t>Data Source Version</t>
  </si>
  <si>
    <t>File Creation Date</t>
  </si>
  <si>
    <t>CAST-2017b</t>
  </si>
  <si>
    <t>04/16/2018</t>
  </si>
  <si>
    <t>ScenarioName</t>
  </si>
  <si>
    <t>ScenarioDescription</t>
  </si>
  <si>
    <t>BaseYear</t>
  </si>
  <si>
    <t>BaseCondition</t>
  </si>
  <si>
    <t>BaseConditionDescription</t>
  </si>
  <si>
    <t>CostProfile</t>
  </si>
  <si>
    <t>WastewaterDataset</t>
  </si>
  <si>
    <t>Current Zoning</t>
  </si>
  <si>
    <t>Projection of historic trends using environmentally optimistic zoning regulations.</t>
  </si>
  <si>
    <t>Watershed</t>
  </si>
  <si>
    <t>2017 Progress V7</t>
  </si>
  <si>
    <t>2017</t>
  </si>
  <si>
    <t>Geography</t>
  </si>
  <si>
    <t>Sector</t>
  </si>
  <si>
    <t>LoadSource</t>
  </si>
  <si>
    <t>Allocation</t>
  </si>
  <si>
    <t>Agency</t>
  </si>
  <si>
    <t>Unit</t>
  </si>
  <si>
    <t>2017 Progress V7_Amount</t>
  </si>
  <si>
    <t>2017 Progress V7_NLoadEOS</t>
  </si>
  <si>
    <t>2017 Progress V7_PLoadEOS</t>
  </si>
  <si>
    <t>2017 Progress V7_SLoadEOS</t>
  </si>
  <si>
    <t>2017 Progress V7_NLoadEOT</t>
  </si>
  <si>
    <t>2017 Progress V7_PLoadEOT</t>
  </si>
  <si>
    <t>2017 Progress V7_SLoadEOT</t>
  </si>
  <si>
    <t>Montgomery, MD</t>
  </si>
  <si>
    <t>Agriculture</t>
  </si>
  <si>
    <t>Load Allocation</t>
  </si>
  <si>
    <t>All Agencies</t>
  </si>
  <si>
    <t>acres</t>
  </si>
  <si>
    <t>Regulated Agriculture</t>
  </si>
  <si>
    <t>Waste Load Allocation</t>
  </si>
  <si>
    <t>Developed</t>
  </si>
  <si>
    <t>Non-Regulated Developed</t>
  </si>
  <si>
    <t>Regulated Developed</t>
  </si>
  <si>
    <t>Natural</t>
  </si>
  <si>
    <t>Non-Tidal Water Deposition</t>
  </si>
  <si>
    <t>Septic</t>
  </si>
  <si>
    <t>Wastewater</t>
  </si>
  <si>
    <t>Wastewater-CSO</t>
  </si>
  <si>
    <t>Ag Open Space</t>
  </si>
  <si>
    <t>Double Cropped Land</t>
  </si>
  <si>
    <t>Full Season Soybeans</t>
  </si>
  <si>
    <t>Grain with Manure</t>
  </si>
  <si>
    <t>Grain without Manure</t>
  </si>
  <si>
    <t>Legume Hay</t>
  </si>
  <si>
    <t>Non-Permitted Feeding Space</t>
  </si>
  <si>
    <t>Other Agronomic Crops</t>
  </si>
  <si>
    <t>Other Hay</t>
  </si>
  <si>
    <t>Pasture</t>
  </si>
  <si>
    <t>Permitted Feeding Space</t>
  </si>
  <si>
    <t>Riparian Pasture Deposition</t>
  </si>
  <si>
    <t/>
  </si>
  <si>
    <t>Silage with Manure</t>
  </si>
  <si>
    <t>Silage without Manure</t>
  </si>
  <si>
    <t>Small Grains and Grains</t>
  </si>
  <si>
    <t>Specialty Crop High</t>
  </si>
  <si>
    <t>Specialty Crop Low</t>
  </si>
  <si>
    <t>CSS Buildings and Other</t>
  </si>
  <si>
    <t>CSS Construction</t>
  </si>
  <si>
    <t>CSS Roads</t>
  </si>
  <si>
    <t>CSS Tree Canopy over Impervious</t>
  </si>
  <si>
    <t>CSS Tree Canopy over Turf Grass</t>
  </si>
  <si>
    <t>CSS Turf Grass</t>
  </si>
  <si>
    <t>MS4 Buildings and Other</t>
  </si>
  <si>
    <t>MS4 Roads</t>
  </si>
  <si>
    <t>MS4 Tree Canopy over Impervious</t>
  </si>
  <si>
    <t>MS4 Tree Canopy over Turf Grass</t>
  </si>
  <si>
    <t>MS4 Turf Grass</t>
  </si>
  <si>
    <t>Non-Regulated Buildings and Other</t>
  </si>
  <si>
    <t>Non-Regulated Roads</t>
  </si>
  <si>
    <t>Non-Regulated Tree Canopy over Impervious</t>
  </si>
  <si>
    <t>Non-Regulated Tree Canopy over Turf Grass</t>
  </si>
  <si>
    <t>Non-Regulated Turf Grass</t>
  </si>
  <si>
    <t>Regulated Construction</t>
  </si>
  <si>
    <t>CSS Forest</t>
  </si>
  <si>
    <t>CSS Mixed Open</t>
  </si>
  <si>
    <t>Harvested Forest</t>
  </si>
  <si>
    <t>Headwater or Isolated Wetland</t>
  </si>
  <si>
    <t>Mixed Open</t>
  </si>
  <si>
    <t>Non-tidal Floodplain Wetland</t>
  </si>
  <si>
    <t>Shoreline</t>
  </si>
  <si>
    <t>miles</t>
  </si>
  <si>
    <t>Stream Bed and Bank</t>
  </si>
  <si>
    <t>True Forest</t>
  </si>
  <si>
    <t>Water</t>
  </si>
  <si>
    <t>Rapid Infiltration Basin</t>
  </si>
  <si>
    <t>systems</t>
  </si>
  <si>
    <t>Combined Sewer Overflow</t>
  </si>
  <si>
    <t>Industrial Wastewater Treatment Plant</t>
  </si>
  <si>
    <t>Municipal Wastewater Treatment Plant</t>
  </si>
  <si>
    <t>Baseline</t>
  </si>
  <si>
    <t>2017 Progress N Lbs Per A</t>
  </si>
  <si>
    <t>Land Use</t>
  </si>
  <si>
    <t>Residential-Pervious</t>
  </si>
  <si>
    <t>Residential-Impervious</t>
  </si>
  <si>
    <t>Industrial</t>
  </si>
  <si>
    <t>Commercial</t>
  </si>
  <si>
    <t>Add the data below based on knowledge about your own community</t>
  </si>
  <si>
    <t>Acres</t>
  </si>
  <si>
    <t>Total</t>
  </si>
  <si>
    <t>Total N Load (calculated)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</si>
</sst>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7" x14ac:knownFonts="1">
    <font>
      <sz val="8"/>
      <name val="Arial"/>
      <family val="2"/>
    </font>
    <font>
      <sz val="8"/>
      <name val="Arial"/>
      <family val="2"/>
    </font>
    <font>
      <b/>
      <sz val="8"/>
      <name val="Arial"/>
      <family val="2"/>
    </font>
    <font>
      <b/>
      <sz val="8"/>
      <name val="Arial"/>
      <family val="2"/>
    </font>
    <font>
      <i/>
      <sz val="8"/>
      <color rgb="FFFF0000"/>
      <name val="Arial"/>
      <family val="2"/>
    </font>
    <font>
      <b/>
      <sz val="8"/>
      <color rgb="FFFF0000"/>
      <name val="Arial"/>
      <family val="2"/>
    </font>
    <font>
      <sz val="8"/>
      <color rgb="FFFF0000"/>
      <name val="Arial"/>
      <family val="2"/>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25">
    <xf numFmtId="0" fontId="0" fillId="0" borderId="0" xfId="0" applyNumberFormat="1" applyFont="1" applyFill="1" applyBorder="1"/>
    <xf numFmtId="0" fontId="1" fillId="0" borderId="0" xfId="0" applyNumberFormat="1" applyFont="1" applyFill="1" applyBorder="1"/>
    <xf numFmtId="0" fontId="2" fillId="0" borderId="0" xfId="0" applyNumberFormat="1" applyFont="1" applyFill="1" applyBorder="1" applyAlignment="1">
      <alignment vertical="top"/>
    </xf>
    <xf numFmtId="0" fontId="2" fillId="0" borderId="1" xfId="0" applyNumberFormat="1" applyFont="1" applyFill="1" applyBorder="1" applyAlignment="1">
      <alignment vertical="top"/>
    </xf>
    <xf numFmtId="0" fontId="1" fillId="0" borderId="0" xfId="0" applyNumberFormat="1" applyFont="1" applyFill="1" applyBorder="1"/>
    <xf numFmtId="0" fontId="1" fillId="0" borderId="1" xfId="0" applyNumberFormat="1" applyFont="1" applyFill="1" applyBorder="1" applyAlignment="1">
      <alignment vertical="top" wrapText="1"/>
    </xf>
    <xf numFmtId="0" fontId="1" fillId="0" borderId="0" xfId="0" applyNumberFormat="1" applyFont="1" applyFill="1" applyBorder="1" applyAlignment="1">
      <alignment vertical="top"/>
    </xf>
    <xf numFmtId="0" fontId="1" fillId="0" borderId="0" xfId="0" applyNumberFormat="1" applyFont="1" applyFill="1" applyBorder="1" applyAlignment="1">
      <alignment vertical="top" wrapText="1"/>
    </xf>
    <xf numFmtId="0" fontId="0" fillId="0" borderId="0" xfId="0" applyAlignment="1">
      <alignment vertical="top"/>
    </xf>
    <xf numFmtId="0" fontId="0" fillId="0" borderId="0" xfId="0" applyNumberFormat="1" applyFont="1" applyFill="1" applyBorder="1" applyAlignment="1">
      <alignment vertical="top"/>
    </xf>
    <xf numFmtId="0" fontId="3" fillId="0" borderId="0" xfId="0" applyFont="1"/>
    <xf numFmtId="2" fontId="0" fillId="0" borderId="0" xfId="0" applyNumberFormat="1" applyAlignment="1">
      <alignment horizontal="right"/>
    </xf>
    <xf numFmtId="0" fontId="5" fillId="0" borderId="0" xfId="0" applyFont="1"/>
    <xf numFmtId="2" fontId="6" fillId="0" borderId="0" xfId="0" applyNumberFormat="1" applyFont="1" applyAlignment="1">
      <alignment horizontal="right"/>
    </xf>
    <xf numFmtId="0" fontId="6" fillId="0" borderId="0" xfId="0" applyNumberFormat="1" applyFont="1" applyFill="1" applyBorder="1"/>
    <xf numFmtId="0" fontId="4" fillId="0" borderId="2" xfId="0" applyNumberFormat="1" applyFont="1" applyFill="1" applyBorder="1"/>
    <xf numFmtId="0" fontId="6" fillId="0" borderId="3" xfId="0" applyNumberFormat="1" applyFont="1" applyFill="1" applyBorder="1"/>
    <xf numFmtId="0" fontId="6" fillId="0" borderId="4" xfId="0" applyNumberFormat="1" applyFont="1" applyFill="1" applyBorder="1"/>
    <xf numFmtId="0" fontId="5" fillId="0" borderId="5" xfId="0" applyNumberFormat="1" applyFont="1" applyFill="1" applyBorder="1"/>
    <xf numFmtId="0" fontId="6" fillId="0" borderId="6" xfId="0" applyNumberFormat="1" applyFont="1" applyFill="1" applyBorder="1"/>
    <xf numFmtId="0" fontId="6" fillId="0" borderId="5" xfId="0" applyNumberFormat="1" applyFont="1" applyFill="1" applyBorder="1"/>
    <xf numFmtId="164" fontId="6" fillId="0" borderId="6" xfId="1" applyNumberFormat="1" applyFont="1" applyFill="1" applyBorder="1"/>
    <xf numFmtId="0" fontId="6" fillId="0" borderId="7" xfId="0" applyNumberFormat="1" applyFont="1" applyFill="1" applyBorder="1"/>
    <xf numFmtId="0" fontId="6" fillId="0" borderId="8" xfId="0" applyNumberFormat="1" applyFont="1" applyFill="1" applyBorder="1"/>
    <xf numFmtId="164" fontId="6" fillId="0" borderId="9" xfId="1" applyNumberFormat="1" applyFont="1" applyFill="1" applyBorder="1"/>
  </cellXfs>
  <cellStyles count="2">
    <cellStyle name="Comma" xfId="1" builtinId="3"/>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6"/>
  <sheetViews>
    <sheetView workbookViewId="0">
      <selection activeCell="C17" sqref="C17"/>
    </sheetView>
  </sheetViews>
  <sheetFormatPr defaultColWidth="9.33203125" defaultRowHeight="11.25" x14ac:dyDescent="0.2"/>
  <cols>
    <col min="1" max="1" width="32.83203125" style="6" customWidth="1"/>
    <col min="2" max="2" width="97.83203125" style="6" customWidth="1"/>
    <col min="3" max="5" width="9.33203125" style="1" customWidth="1"/>
    <col min="6" max="16384" width="9.33203125" style="1"/>
  </cols>
  <sheetData>
    <row r="1" spans="1:2" s="4" customFormat="1" x14ac:dyDescent="0.2">
      <c r="A1" s="9" t="s">
        <v>2</v>
      </c>
      <c r="B1" s="6" t="s">
        <v>4</v>
      </c>
    </row>
    <row r="2" spans="1:2" s="4" customFormat="1" x14ac:dyDescent="0.2">
      <c r="A2" s="9" t="s">
        <v>3</v>
      </c>
      <c r="B2" s="6" t="s">
        <v>5</v>
      </c>
    </row>
    <row r="3" spans="1:2" s="4" customFormat="1" x14ac:dyDescent="0.2">
      <c r="A3" s="6"/>
      <c r="B3" s="6"/>
    </row>
    <row r="4" spans="1:2" ht="56.25" x14ac:dyDescent="0.2">
      <c r="A4" s="3" t="s">
        <v>1</v>
      </c>
      <c r="B4" s="5" t="s">
        <v>0</v>
      </c>
    </row>
    <row r="5" spans="1:2" x14ac:dyDescent="0.2">
      <c r="A5" s="2"/>
      <c r="B5" s="7"/>
    </row>
    <row r="6" spans="1:2" s="4" customFormat="1" x14ac:dyDescent="0.2">
      <c r="A6" s="6"/>
      <c r="B6" s="6"/>
    </row>
    <row r="7" spans="1:2" s="4" customFormat="1" x14ac:dyDescent="0.2">
      <c r="A7" s="6"/>
      <c r="B7" s="6"/>
    </row>
    <row r="8" spans="1:2" s="4" customFormat="1" x14ac:dyDescent="0.2">
      <c r="A8" s="6"/>
      <c r="B8" s="6"/>
    </row>
    <row r="9" spans="1:2" s="4" customFormat="1" x14ac:dyDescent="0.2">
      <c r="A9" s="6"/>
      <c r="B9" s="8"/>
    </row>
    <row r="10" spans="1:2" s="4" customFormat="1" x14ac:dyDescent="0.2">
      <c r="A10" s="6"/>
      <c r="B10" s="8"/>
    </row>
    <row r="11" spans="1:2" s="4" customFormat="1" x14ac:dyDescent="0.2">
      <c r="A11" s="6"/>
      <c r="B11" s="6"/>
    </row>
    <row r="12" spans="1:2" s="4" customFormat="1" x14ac:dyDescent="0.2">
      <c r="A12" s="6"/>
      <c r="B12" s="6"/>
    </row>
    <row r="13" spans="1:2" s="4" customFormat="1" x14ac:dyDescent="0.2">
      <c r="A13" s="6"/>
      <c r="B13" s="6"/>
    </row>
    <row r="14" spans="1:2" s="4" customFormat="1" x14ac:dyDescent="0.2">
      <c r="A14" s="6"/>
      <c r="B14" s="6"/>
    </row>
    <row r="15" spans="1:2" s="4" customFormat="1" x14ac:dyDescent="0.2">
      <c r="A15" s="6"/>
      <c r="B15" s="6"/>
    </row>
    <row r="16" spans="1:2" s="4" customFormat="1" x14ac:dyDescent="0.2">
      <c r="A16" s="6"/>
      <c r="B16" s="6"/>
    </row>
    <row r="17" spans="1:2" s="4" customFormat="1" x14ac:dyDescent="0.2">
      <c r="A17" s="6"/>
      <c r="B17" s="6"/>
    </row>
    <row r="18" spans="1:2" s="4" customFormat="1" x14ac:dyDescent="0.2">
      <c r="A18" s="6"/>
      <c r="B18" s="6"/>
    </row>
    <row r="19" spans="1:2" s="4" customFormat="1" x14ac:dyDescent="0.2">
      <c r="A19" s="6"/>
      <c r="B19" s="6"/>
    </row>
    <row r="26" spans="1:2" x14ac:dyDescent="0.2">
      <c r="B26" s="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
  <sheetViews>
    <sheetView workbookViewId="0">
      <selection activeCell="D16" sqref="D16"/>
    </sheetView>
  </sheetViews>
  <sheetFormatPr defaultRowHeight="11.25" x14ac:dyDescent="0.2"/>
  <cols>
    <col min="1" max="1" width="16" bestFit="1" customWidth="1"/>
    <col min="2" max="2" width="21.83203125" bestFit="1" customWidth="1"/>
    <col min="3" max="3" width="9.83203125" bestFit="1" customWidth="1"/>
    <col min="4" max="4" width="14.6640625" bestFit="1" customWidth="1"/>
    <col min="5" max="5" width="66.6640625" bestFit="1" customWidth="1"/>
    <col min="6" max="6" width="11.5" bestFit="1" customWidth="1"/>
    <col min="7" max="7" width="19.33203125" bestFit="1" customWidth="1"/>
  </cols>
  <sheetData>
    <row r="1" spans="1:7" x14ac:dyDescent="0.2">
      <c r="A1" s="10" t="s">
        <v>6</v>
      </c>
      <c r="B1" s="10" t="s">
        <v>7</v>
      </c>
      <c r="C1" s="10" t="s">
        <v>8</v>
      </c>
      <c r="D1" s="10" t="s">
        <v>9</v>
      </c>
      <c r="E1" s="10" t="s">
        <v>10</v>
      </c>
      <c r="F1" s="10" t="s">
        <v>11</v>
      </c>
      <c r="G1" s="10" t="s">
        <v>12</v>
      </c>
    </row>
    <row r="2" spans="1:7" x14ac:dyDescent="0.2">
      <c r="A2" t="s">
        <v>16</v>
      </c>
      <c r="B2" t="s">
        <v>97</v>
      </c>
      <c r="C2" t="s">
        <v>17</v>
      </c>
      <c r="D2" t="s">
        <v>13</v>
      </c>
      <c r="E2" t="s">
        <v>14</v>
      </c>
      <c r="F2" t="s">
        <v>15</v>
      </c>
      <c r="G2" t="s">
        <v>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N21"/>
  <sheetViews>
    <sheetView workbookViewId="0">
      <selection activeCell="D46" sqref="D46"/>
    </sheetView>
  </sheetViews>
  <sheetFormatPr defaultRowHeight="11.25" x14ac:dyDescent="0.2"/>
  <cols>
    <col min="1" max="1" width="39.5" bestFit="1" customWidth="1"/>
    <col min="2" max="2" width="11.1640625" bestFit="1" customWidth="1"/>
    <col min="3" max="3" width="23.33203125" bestFit="1" customWidth="1"/>
    <col min="4" max="4" width="19.5" bestFit="1" customWidth="1"/>
    <col min="5" max="5" width="11.33203125" bestFit="1" customWidth="1"/>
    <col min="6" max="6" width="5.83203125" bestFit="1" customWidth="1"/>
    <col min="7" max="7" width="26.1640625" bestFit="1" customWidth="1"/>
    <col min="8" max="8" width="28" bestFit="1" customWidth="1"/>
    <col min="9" max="9" width="28" style="14" customWidth="1"/>
    <col min="10" max="14" width="28" bestFit="1" customWidth="1"/>
  </cols>
  <sheetData>
    <row r="1" spans="1:14" x14ac:dyDescent="0.2">
      <c r="A1" s="10" t="s">
        <v>18</v>
      </c>
      <c r="B1" s="10" t="s">
        <v>19</v>
      </c>
      <c r="C1" s="10" t="s">
        <v>20</v>
      </c>
      <c r="D1" s="10" t="s">
        <v>21</v>
      </c>
      <c r="E1" s="10" t="s">
        <v>22</v>
      </c>
      <c r="F1" s="10" t="s">
        <v>23</v>
      </c>
      <c r="G1" s="10" t="s">
        <v>24</v>
      </c>
      <c r="H1" s="10" t="s">
        <v>25</v>
      </c>
      <c r="I1" s="12" t="s">
        <v>98</v>
      </c>
      <c r="J1" s="10" t="s">
        <v>26</v>
      </c>
      <c r="K1" s="10" t="s">
        <v>27</v>
      </c>
      <c r="L1" s="10" t="s">
        <v>28</v>
      </c>
      <c r="M1" s="10" t="s">
        <v>29</v>
      </c>
      <c r="N1" s="10" t="s">
        <v>30</v>
      </c>
    </row>
    <row r="2" spans="1:14" hidden="1" x14ac:dyDescent="0.2">
      <c r="A2" t="s">
        <v>31</v>
      </c>
      <c r="B2" t="s">
        <v>32</v>
      </c>
      <c r="C2" t="s">
        <v>32</v>
      </c>
      <c r="D2" t="s">
        <v>33</v>
      </c>
      <c r="E2" t="s">
        <v>34</v>
      </c>
      <c r="F2" t="s">
        <v>35</v>
      </c>
      <c r="G2" s="11">
        <v>47754.327710130397</v>
      </c>
      <c r="H2" s="11">
        <v>918431.8</v>
      </c>
      <c r="I2" s="13">
        <f>H2/G2</f>
        <v>19.232430735385851</v>
      </c>
      <c r="J2" s="11">
        <v>21627.1</v>
      </c>
      <c r="K2" s="11">
        <v>43419035.5</v>
      </c>
      <c r="L2" s="11">
        <v>576760.4</v>
      </c>
      <c r="M2" s="11">
        <v>10520.9</v>
      </c>
      <c r="N2" s="11">
        <v>13536024.6</v>
      </c>
    </row>
    <row r="3" spans="1:14" hidden="1" x14ac:dyDescent="0.2">
      <c r="A3" t="s">
        <v>31</v>
      </c>
      <c r="B3" t="s">
        <v>32</v>
      </c>
      <c r="C3" t="s">
        <v>36</v>
      </c>
      <c r="D3" t="s">
        <v>37</v>
      </c>
      <c r="E3" t="s">
        <v>34</v>
      </c>
      <c r="F3" t="s">
        <v>35</v>
      </c>
      <c r="G3" s="11">
        <v>0</v>
      </c>
      <c r="H3" s="11">
        <v>0</v>
      </c>
      <c r="I3" s="13" t="e">
        <f>H3/G3</f>
        <v>#DIV/0!</v>
      </c>
      <c r="J3" s="11">
        <v>0</v>
      </c>
      <c r="K3" s="11">
        <v>0</v>
      </c>
      <c r="L3" s="11">
        <v>0</v>
      </c>
      <c r="M3" s="11">
        <v>0</v>
      </c>
      <c r="N3" s="11">
        <v>0</v>
      </c>
    </row>
    <row r="4" spans="1:14" x14ac:dyDescent="0.2">
      <c r="A4" t="s">
        <v>31</v>
      </c>
      <c r="B4" t="s">
        <v>38</v>
      </c>
      <c r="C4" t="s">
        <v>39</v>
      </c>
      <c r="D4" t="s">
        <v>33</v>
      </c>
      <c r="E4" t="s">
        <v>34</v>
      </c>
      <c r="F4" t="s">
        <v>35</v>
      </c>
      <c r="G4" s="11">
        <v>4774.1529965166101</v>
      </c>
      <c r="H4" s="11">
        <v>40952.1</v>
      </c>
      <c r="I4" s="13">
        <f>H4/G4</f>
        <v>8.5778775899892796</v>
      </c>
      <c r="J4" s="11">
        <v>3490.9</v>
      </c>
      <c r="K4" s="11">
        <v>3814660.7</v>
      </c>
      <c r="L4" s="11">
        <v>27391.9</v>
      </c>
      <c r="M4" s="11">
        <v>1917.6</v>
      </c>
      <c r="N4" s="11">
        <v>1687689.2</v>
      </c>
    </row>
    <row r="5" spans="1:14" x14ac:dyDescent="0.2">
      <c r="A5" t="s">
        <v>31</v>
      </c>
      <c r="B5" t="s">
        <v>38</v>
      </c>
      <c r="C5" t="s">
        <v>40</v>
      </c>
      <c r="D5" t="s">
        <v>37</v>
      </c>
      <c r="E5" t="s">
        <v>34</v>
      </c>
      <c r="F5" t="s">
        <v>35</v>
      </c>
      <c r="G5" s="11">
        <v>133116.97778418701</v>
      </c>
      <c r="H5" s="11">
        <v>1152931.6000000001</v>
      </c>
      <c r="I5" s="13">
        <f>H5/G5</f>
        <v>8.6610409820839322</v>
      </c>
      <c r="J5" s="11">
        <v>80005.899999999994</v>
      </c>
      <c r="K5" s="11">
        <v>124858600</v>
      </c>
      <c r="L5" s="11">
        <v>741112.3</v>
      </c>
      <c r="M5" s="11">
        <v>47172.9</v>
      </c>
      <c r="N5" s="11">
        <v>58934068.799999997</v>
      </c>
    </row>
    <row r="6" spans="1:14" hidden="1" x14ac:dyDescent="0.2">
      <c r="A6" t="s">
        <v>31</v>
      </c>
      <c r="B6" t="s">
        <v>41</v>
      </c>
      <c r="C6" t="s">
        <v>41</v>
      </c>
      <c r="D6" t="s">
        <v>33</v>
      </c>
      <c r="E6" t="s">
        <v>34</v>
      </c>
      <c r="F6" t="s">
        <v>35</v>
      </c>
      <c r="G6" s="11">
        <v>128659.335673347</v>
      </c>
      <c r="H6" s="11">
        <v>399533.4</v>
      </c>
      <c r="I6" s="13">
        <f>H6/G6</f>
        <v>3.105358798170502</v>
      </c>
      <c r="J6" s="11">
        <v>57132.9</v>
      </c>
      <c r="K6" s="11">
        <v>278705622.30000001</v>
      </c>
      <c r="L6" s="11">
        <v>254621.8</v>
      </c>
      <c r="M6" s="11">
        <v>30324.6</v>
      </c>
      <c r="N6" s="11">
        <v>120385981.7</v>
      </c>
    </row>
    <row r="7" spans="1:14" hidden="1" x14ac:dyDescent="0.2">
      <c r="A7" t="s">
        <v>31</v>
      </c>
      <c r="B7" t="s">
        <v>41</v>
      </c>
      <c r="C7" t="s">
        <v>42</v>
      </c>
      <c r="D7" t="s">
        <v>33</v>
      </c>
      <c r="E7" t="s">
        <v>34</v>
      </c>
      <c r="F7" t="s">
        <v>35</v>
      </c>
      <c r="G7" s="11">
        <v>9202.6617096047794</v>
      </c>
      <c r="H7" s="11">
        <v>77678.7</v>
      </c>
      <c r="I7" s="13">
        <f>H7/G7</f>
        <v>8.4408948683756417</v>
      </c>
      <c r="J7" s="11">
        <v>5522.9</v>
      </c>
      <c r="K7" s="11">
        <v>0</v>
      </c>
      <c r="L7" s="11">
        <v>64433.2</v>
      </c>
      <c r="M7" s="11">
        <v>4279</v>
      </c>
      <c r="N7" s="11">
        <v>0</v>
      </c>
    </row>
    <row r="8" spans="1:14" hidden="1" x14ac:dyDescent="0.2">
      <c r="A8" t="s">
        <v>31</v>
      </c>
      <c r="B8" t="s">
        <v>43</v>
      </c>
      <c r="C8" t="s">
        <v>43</v>
      </c>
      <c r="D8" t="s">
        <v>33</v>
      </c>
      <c r="E8" t="s">
        <v>34</v>
      </c>
      <c r="F8" t="s">
        <v>35</v>
      </c>
      <c r="G8" s="11">
        <v>0</v>
      </c>
      <c r="H8" s="11">
        <v>255209</v>
      </c>
      <c r="I8" s="13" t="e">
        <f>H8/G8</f>
        <v>#DIV/0!</v>
      </c>
      <c r="J8" s="11">
        <v>725.5</v>
      </c>
      <c r="K8" s="11">
        <v>0</v>
      </c>
      <c r="L8" s="11">
        <v>160327.4</v>
      </c>
      <c r="M8" s="11">
        <v>378.1</v>
      </c>
      <c r="N8" s="11">
        <v>0</v>
      </c>
    </row>
    <row r="9" spans="1:14" hidden="1" x14ac:dyDescent="0.2">
      <c r="A9" t="s">
        <v>31</v>
      </c>
      <c r="B9" t="s">
        <v>44</v>
      </c>
      <c r="C9" t="s">
        <v>44</v>
      </c>
      <c r="D9" t="s">
        <v>37</v>
      </c>
      <c r="E9" t="s">
        <v>34</v>
      </c>
      <c r="F9" t="s">
        <v>35</v>
      </c>
      <c r="G9" s="11">
        <v>0</v>
      </c>
      <c r="H9" s="11">
        <v>810087.5</v>
      </c>
      <c r="I9" s="13" t="e">
        <f>H9/G9</f>
        <v>#DIV/0!</v>
      </c>
      <c r="J9" s="11">
        <v>23824.799999999999</v>
      </c>
      <c r="K9" s="11">
        <v>341612.79999999999</v>
      </c>
      <c r="L9" s="11">
        <v>785877.6</v>
      </c>
      <c r="M9" s="11">
        <v>21936.3</v>
      </c>
      <c r="N9" s="11">
        <v>252417.6</v>
      </c>
    </row>
    <row r="10" spans="1:14" hidden="1" x14ac:dyDescent="0.2">
      <c r="A10" t="s">
        <v>31</v>
      </c>
      <c r="B10" t="s">
        <v>44</v>
      </c>
      <c r="C10" t="s">
        <v>45</v>
      </c>
      <c r="D10" t="s">
        <v>37</v>
      </c>
      <c r="E10" t="s">
        <v>34</v>
      </c>
      <c r="F10" t="s">
        <v>35</v>
      </c>
      <c r="G10" s="11">
        <v>0</v>
      </c>
      <c r="H10" s="11">
        <v>0</v>
      </c>
      <c r="I10" s="13" t="e">
        <f>H10/G10</f>
        <v>#DIV/0!</v>
      </c>
      <c r="J10" s="11">
        <v>0</v>
      </c>
      <c r="K10" s="11">
        <v>0</v>
      </c>
      <c r="L10" s="11">
        <v>0</v>
      </c>
      <c r="M10" s="11">
        <v>0</v>
      </c>
      <c r="N10" s="11">
        <v>0</v>
      </c>
    </row>
    <row r="14" spans="1:14" ht="12" thickBot="1" x14ac:dyDescent="0.25"/>
    <row r="15" spans="1:14" x14ac:dyDescent="0.2">
      <c r="A15" s="15" t="s">
        <v>104</v>
      </c>
      <c r="B15" s="16"/>
      <c r="C15" s="17"/>
    </row>
    <row r="16" spans="1:14" x14ac:dyDescent="0.2">
      <c r="A16" s="18" t="s">
        <v>99</v>
      </c>
      <c r="B16" s="14" t="s">
        <v>105</v>
      </c>
      <c r="C16" s="19" t="s">
        <v>107</v>
      </c>
    </row>
    <row r="17" spans="1:3" x14ac:dyDescent="0.2">
      <c r="A17" s="20" t="s">
        <v>100</v>
      </c>
      <c r="B17" s="14">
        <v>40</v>
      </c>
      <c r="C17" s="21">
        <f>B17*I4</f>
        <v>343.11510359957117</v>
      </c>
    </row>
    <row r="18" spans="1:3" x14ac:dyDescent="0.2">
      <c r="A18" s="20" t="s">
        <v>101</v>
      </c>
      <c r="B18" s="14">
        <v>30</v>
      </c>
      <c r="C18" s="21">
        <f>B18*I4</f>
        <v>257.33632769967841</v>
      </c>
    </row>
    <row r="19" spans="1:3" x14ac:dyDescent="0.2">
      <c r="A19" s="20" t="s">
        <v>102</v>
      </c>
      <c r="B19" s="14">
        <v>5</v>
      </c>
      <c r="C19" s="21">
        <f>B19*I5</f>
        <v>43.305204910419661</v>
      </c>
    </row>
    <row r="20" spans="1:3" x14ac:dyDescent="0.2">
      <c r="A20" s="20" t="s">
        <v>103</v>
      </c>
      <c r="B20" s="14">
        <v>25</v>
      </c>
      <c r="C20" s="21">
        <f>B20*I5</f>
        <v>216.52602455209831</v>
      </c>
    </row>
    <row r="21" spans="1:3" ht="12" thickBot="1" x14ac:dyDescent="0.25">
      <c r="A21" s="22" t="s">
        <v>106</v>
      </c>
      <c r="B21" s="23">
        <f>SUM(B17:B20)</f>
        <v>100</v>
      </c>
      <c r="C21" s="24">
        <f>SUM(C17:C20)</f>
        <v>860.2826607617676</v>
      </c>
    </row>
  </sheetData>
  <autoFilter ref="A1:N10" xr:uid="{00000000-0009-0000-0000-000002000000}">
    <filterColumn colId="2">
      <filters>
        <filter val="Non-Regulated Developed"/>
        <filter val="Regulated Developed"/>
      </filters>
    </filterColumn>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N61"/>
  <sheetViews>
    <sheetView tabSelected="1" workbookViewId="0">
      <selection activeCell="C71" sqref="C71"/>
    </sheetView>
  </sheetViews>
  <sheetFormatPr defaultRowHeight="11.25" x14ac:dyDescent="0.2"/>
  <cols>
    <col min="1" max="1" width="18.83203125" customWidth="1"/>
    <col min="2" max="2" width="11.1640625" bestFit="1" customWidth="1"/>
    <col min="3" max="3" width="38.5" bestFit="1" customWidth="1"/>
    <col min="4" max="4" width="19.5" bestFit="1" customWidth="1"/>
    <col min="5" max="5" width="11.33203125" bestFit="1" customWidth="1"/>
    <col min="6" max="6" width="8" bestFit="1" customWidth="1"/>
    <col min="7" max="7" width="28.83203125" bestFit="1" customWidth="1"/>
    <col min="8" max="8" width="30.6640625" bestFit="1" customWidth="1"/>
    <col min="9" max="9" width="28.83203125" style="14" bestFit="1" customWidth="1"/>
    <col min="10" max="14" width="30.6640625" bestFit="1" customWidth="1"/>
  </cols>
  <sheetData>
    <row r="1" spans="1:14" x14ac:dyDescent="0.2">
      <c r="A1" s="10" t="s">
        <v>18</v>
      </c>
      <c r="B1" s="10" t="s">
        <v>19</v>
      </c>
      <c r="C1" s="10" t="s">
        <v>20</v>
      </c>
      <c r="D1" s="10" t="s">
        <v>21</v>
      </c>
      <c r="E1" s="10" t="s">
        <v>22</v>
      </c>
      <c r="F1" s="10" t="s">
        <v>23</v>
      </c>
      <c r="G1" s="10" t="s">
        <v>24</v>
      </c>
      <c r="H1" s="10" t="s">
        <v>25</v>
      </c>
      <c r="I1" s="12" t="s">
        <v>98</v>
      </c>
      <c r="J1" s="10" t="s">
        <v>26</v>
      </c>
      <c r="K1" s="10" t="s">
        <v>27</v>
      </c>
      <c r="L1" s="10" t="s">
        <v>28</v>
      </c>
      <c r="M1" s="10" t="s">
        <v>29</v>
      </c>
      <c r="N1" s="10" t="s">
        <v>30</v>
      </c>
    </row>
    <row r="2" spans="1:14" hidden="1" x14ac:dyDescent="0.2">
      <c r="A2" t="s">
        <v>31</v>
      </c>
      <c r="B2" t="s">
        <v>32</v>
      </c>
      <c r="C2" t="s">
        <v>46</v>
      </c>
      <c r="D2" t="s">
        <v>33</v>
      </c>
      <c r="E2" t="s">
        <v>34</v>
      </c>
      <c r="F2" t="s">
        <v>35</v>
      </c>
      <c r="G2" s="11">
        <v>780.51354675571201</v>
      </c>
      <c r="H2" s="11">
        <v>2742.0299999999997</v>
      </c>
      <c r="I2" s="13">
        <f>H2/G2</f>
        <v>3.5131100688739365</v>
      </c>
      <c r="J2" s="11">
        <v>266.7</v>
      </c>
      <c r="K2" s="11">
        <v>50780.800000000003</v>
      </c>
      <c r="L2" s="11">
        <v>1926.7</v>
      </c>
      <c r="M2" s="11">
        <v>127.8</v>
      </c>
      <c r="N2" s="11">
        <v>16442</v>
      </c>
    </row>
    <row r="3" spans="1:14" hidden="1" x14ac:dyDescent="0.2">
      <c r="A3" t="s">
        <v>31</v>
      </c>
      <c r="B3" t="s">
        <v>32</v>
      </c>
      <c r="C3" t="s">
        <v>47</v>
      </c>
      <c r="D3" t="s">
        <v>33</v>
      </c>
      <c r="E3" t="s">
        <v>34</v>
      </c>
      <c r="F3" t="s">
        <v>35</v>
      </c>
      <c r="G3" s="11">
        <v>2600.54263022239</v>
      </c>
      <c r="H3" s="11">
        <v>69650.91</v>
      </c>
      <c r="I3" s="13">
        <f>H3/G3</f>
        <v>26.78322177477386</v>
      </c>
      <c r="J3" s="11">
        <v>925.5</v>
      </c>
      <c r="K3" s="11">
        <v>2335984.5</v>
      </c>
      <c r="L3" s="11">
        <v>48567.9</v>
      </c>
      <c r="M3" s="11">
        <v>459.1</v>
      </c>
      <c r="N3" s="11">
        <v>722521.59999999998</v>
      </c>
    </row>
    <row r="4" spans="1:14" hidden="1" x14ac:dyDescent="0.2">
      <c r="A4" t="s">
        <v>31</v>
      </c>
      <c r="B4" t="s">
        <v>32</v>
      </c>
      <c r="C4" t="s">
        <v>48</v>
      </c>
      <c r="D4" t="s">
        <v>33</v>
      </c>
      <c r="E4" t="s">
        <v>34</v>
      </c>
      <c r="F4" t="s">
        <v>35</v>
      </c>
      <c r="G4" s="11">
        <v>13292.0097151962</v>
      </c>
      <c r="H4" s="11">
        <v>262659.15000000002</v>
      </c>
      <c r="I4" s="13">
        <f>H4/G4</f>
        <v>19.760679959458109</v>
      </c>
      <c r="J4" s="11">
        <v>5006.7</v>
      </c>
      <c r="K4" s="11">
        <v>16064698.6</v>
      </c>
      <c r="L4" s="11">
        <v>182909</v>
      </c>
      <c r="M4" s="11">
        <v>2483.8000000000002</v>
      </c>
      <c r="N4" s="11">
        <v>4991867.0999999996</v>
      </c>
    </row>
    <row r="5" spans="1:14" hidden="1" x14ac:dyDescent="0.2">
      <c r="A5" t="s">
        <v>31</v>
      </c>
      <c r="B5" t="s">
        <v>32</v>
      </c>
      <c r="C5" t="s">
        <v>49</v>
      </c>
      <c r="D5" t="s">
        <v>33</v>
      </c>
      <c r="E5" t="s">
        <v>34</v>
      </c>
      <c r="F5" t="s">
        <v>35</v>
      </c>
      <c r="G5" s="11">
        <v>3158.1078659810601</v>
      </c>
      <c r="H5" s="11">
        <v>102318.12000000001</v>
      </c>
      <c r="I5" s="13">
        <f>H5/G5</f>
        <v>32.398551392802119</v>
      </c>
      <c r="J5" s="11">
        <v>1259.0999999999999</v>
      </c>
      <c r="K5" s="11">
        <v>3623065.7</v>
      </c>
      <c r="L5" s="11">
        <v>71251.8</v>
      </c>
      <c r="M5" s="11">
        <v>624.6</v>
      </c>
      <c r="N5" s="11">
        <v>1125234.3999999999</v>
      </c>
    </row>
    <row r="6" spans="1:14" hidden="1" x14ac:dyDescent="0.2">
      <c r="A6" t="s">
        <v>31</v>
      </c>
      <c r="B6" t="s">
        <v>32</v>
      </c>
      <c r="C6" t="s">
        <v>50</v>
      </c>
      <c r="D6" t="s">
        <v>33</v>
      </c>
      <c r="E6" t="s">
        <v>34</v>
      </c>
      <c r="F6" t="s">
        <v>35</v>
      </c>
      <c r="G6" s="11">
        <v>5813.0660195157398</v>
      </c>
      <c r="H6" s="11">
        <v>137382.12</v>
      </c>
      <c r="I6" s="13">
        <f>H6/G6</f>
        <v>23.633332141554565</v>
      </c>
      <c r="J6" s="11">
        <v>2180</v>
      </c>
      <c r="K6" s="11">
        <v>6668917.0999999996</v>
      </c>
      <c r="L6" s="11">
        <v>95669.4</v>
      </c>
      <c r="M6" s="11">
        <v>1081.5</v>
      </c>
      <c r="N6" s="11">
        <v>2071203.6</v>
      </c>
    </row>
    <row r="7" spans="1:14" hidden="1" x14ac:dyDescent="0.2">
      <c r="A7" t="s">
        <v>31</v>
      </c>
      <c r="B7" t="s">
        <v>32</v>
      </c>
      <c r="C7" t="s">
        <v>51</v>
      </c>
      <c r="D7" t="s">
        <v>33</v>
      </c>
      <c r="E7" t="s">
        <v>34</v>
      </c>
      <c r="F7" t="s">
        <v>35</v>
      </c>
      <c r="G7" s="11">
        <v>336.39979005405598</v>
      </c>
      <c r="H7" s="11">
        <v>2392.11</v>
      </c>
      <c r="I7" s="13">
        <f>H7/G7</f>
        <v>7.1109140692852773</v>
      </c>
      <c r="J7" s="11">
        <v>7.6</v>
      </c>
      <c r="K7" s="11">
        <v>76586</v>
      </c>
      <c r="L7" s="11">
        <v>1680.8</v>
      </c>
      <c r="M7" s="11">
        <v>3.6</v>
      </c>
      <c r="N7" s="11">
        <v>24706.7</v>
      </c>
    </row>
    <row r="8" spans="1:14" hidden="1" x14ac:dyDescent="0.2">
      <c r="A8" t="s">
        <v>31</v>
      </c>
      <c r="B8" t="s">
        <v>32</v>
      </c>
      <c r="C8" t="s">
        <v>52</v>
      </c>
      <c r="D8" t="s">
        <v>33</v>
      </c>
      <c r="E8" t="s">
        <v>34</v>
      </c>
      <c r="F8" t="s">
        <v>35</v>
      </c>
      <c r="G8" s="11">
        <v>66.214306294572495</v>
      </c>
      <c r="H8" s="11">
        <v>2158.92</v>
      </c>
      <c r="I8" s="13">
        <f>H8/G8</f>
        <v>32.605038409606721</v>
      </c>
      <c r="J8" s="11">
        <v>138</v>
      </c>
      <c r="K8" s="11">
        <v>384768.9</v>
      </c>
      <c r="L8" s="11">
        <v>1532.3</v>
      </c>
      <c r="M8" s="11">
        <v>64</v>
      </c>
      <c r="N8" s="11">
        <v>124705.7</v>
      </c>
    </row>
    <row r="9" spans="1:14" hidden="1" x14ac:dyDescent="0.2">
      <c r="A9" t="s">
        <v>31</v>
      </c>
      <c r="B9" t="s">
        <v>32</v>
      </c>
      <c r="C9" t="s">
        <v>53</v>
      </c>
      <c r="D9" t="s">
        <v>33</v>
      </c>
      <c r="E9" t="s">
        <v>34</v>
      </c>
      <c r="F9" t="s">
        <v>35</v>
      </c>
      <c r="G9" s="11">
        <v>3618.2129086209502</v>
      </c>
      <c r="H9" s="11">
        <v>39431.25</v>
      </c>
      <c r="I9" s="13">
        <f>H9/G9</f>
        <v>10.897990526220546</v>
      </c>
      <c r="J9" s="11">
        <v>1468.4</v>
      </c>
      <c r="K9" s="11">
        <v>710158.3</v>
      </c>
      <c r="L9" s="11">
        <v>27458.9</v>
      </c>
      <c r="M9" s="11">
        <v>728.5</v>
      </c>
      <c r="N9" s="11">
        <v>220187.1</v>
      </c>
    </row>
    <row r="10" spans="1:14" hidden="1" x14ac:dyDescent="0.2">
      <c r="A10" t="s">
        <v>31</v>
      </c>
      <c r="B10" t="s">
        <v>32</v>
      </c>
      <c r="C10" t="s">
        <v>54</v>
      </c>
      <c r="D10" t="s">
        <v>33</v>
      </c>
      <c r="E10" t="s">
        <v>34</v>
      </c>
      <c r="F10" t="s">
        <v>35</v>
      </c>
      <c r="G10" s="11">
        <v>7749.5705787260104</v>
      </c>
      <c r="H10" s="11">
        <v>71039.16</v>
      </c>
      <c r="I10" s="13">
        <f>H10/G10</f>
        <v>9.1668511536646307</v>
      </c>
      <c r="J10" s="11">
        <v>174.2</v>
      </c>
      <c r="K10" s="11">
        <v>463887.8</v>
      </c>
      <c r="L10" s="11">
        <v>49913.7</v>
      </c>
      <c r="M10" s="11">
        <v>83.5</v>
      </c>
      <c r="N10" s="11">
        <v>149621.79999999999</v>
      </c>
    </row>
    <row r="11" spans="1:14" hidden="1" x14ac:dyDescent="0.2">
      <c r="A11" t="s">
        <v>31</v>
      </c>
      <c r="B11" t="s">
        <v>32</v>
      </c>
      <c r="C11" t="s">
        <v>55</v>
      </c>
      <c r="D11" t="s">
        <v>33</v>
      </c>
      <c r="E11" t="s">
        <v>34</v>
      </c>
      <c r="F11" t="s">
        <v>35</v>
      </c>
      <c r="G11" s="11">
        <v>5907.0695955867404</v>
      </c>
      <c r="H11" s="11">
        <v>49732.74</v>
      </c>
      <c r="I11" s="13">
        <f>H11/G11</f>
        <v>8.4191897852627413</v>
      </c>
      <c r="J11" s="11">
        <v>2274.1</v>
      </c>
      <c r="K11" s="11">
        <v>85398.2</v>
      </c>
      <c r="L11" s="11">
        <v>34948.6</v>
      </c>
      <c r="M11" s="11">
        <v>1089.7</v>
      </c>
      <c r="N11" s="11">
        <v>27389</v>
      </c>
    </row>
    <row r="12" spans="1:14" hidden="1" x14ac:dyDescent="0.2">
      <c r="A12" t="s">
        <v>31</v>
      </c>
      <c r="B12" t="s">
        <v>32</v>
      </c>
      <c r="C12" t="s">
        <v>56</v>
      </c>
      <c r="D12" t="s">
        <v>37</v>
      </c>
      <c r="E12" t="s">
        <v>34</v>
      </c>
      <c r="F12" t="s">
        <v>35</v>
      </c>
      <c r="G12" s="11">
        <v>0</v>
      </c>
      <c r="H12" s="11">
        <v>0</v>
      </c>
      <c r="I12" s="13" t="e">
        <f>H12/G12</f>
        <v>#DIV/0!</v>
      </c>
      <c r="J12" s="11">
        <v>0</v>
      </c>
      <c r="K12" s="11">
        <v>0</v>
      </c>
      <c r="L12" s="11">
        <v>0</v>
      </c>
      <c r="M12" s="11">
        <v>0</v>
      </c>
      <c r="N12" s="11">
        <v>0</v>
      </c>
    </row>
    <row r="13" spans="1:14" hidden="1" x14ac:dyDescent="0.2">
      <c r="A13" t="s">
        <v>31</v>
      </c>
      <c r="B13" t="s">
        <v>32</v>
      </c>
      <c r="C13" t="s">
        <v>57</v>
      </c>
      <c r="D13" t="s">
        <v>33</v>
      </c>
      <c r="E13" t="s">
        <v>34</v>
      </c>
      <c r="F13" t="s">
        <v>58</v>
      </c>
      <c r="G13" s="11">
        <v>0</v>
      </c>
      <c r="H13" s="11">
        <v>10366.469999999999</v>
      </c>
      <c r="I13" s="13" t="e">
        <f>H13/G13</f>
        <v>#DIV/0!</v>
      </c>
      <c r="J13" s="11">
        <v>3522</v>
      </c>
      <c r="K13" s="11">
        <v>1762586.3</v>
      </c>
      <c r="L13" s="11">
        <v>7443.7</v>
      </c>
      <c r="M13" s="11">
        <v>1654.7</v>
      </c>
      <c r="N13" s="11">
        <v>596061.5</v>
      </c>
    </row>
    <row r="14" spans="1:14" hidden="1" x14ac:dyDescent="0.2">
      <c r="A14" t="s">
        <v>31</v>
      </c>
      <c r="B14" t="s">
        <v>32</v>
      </c>
      <c r="C14" t="s">
        <v>59</v>
      </c>
      <c r="D14" t="s">
        <v>33</v>
      </c>
      <c r="E14" t="s">
        <v>34</v>
      </c>
      <c r="F14" t="s">
        <v>35</v>
      </c>
      <c r="G14" s="11">
        <v>0</v>
      </c>
      <c r="H14" s="11">
        <v>0</v>
      </c>
      <c r="I14" s="13" t="e">
        <f>H14/G14</f>
        <v>#DIV/0!</v>
      </c>
      <c r="J14" s="11">
        <v>0</v>
      </c>
      <c r="K14" s="11">
        <v>0</v>
      </c>
      <c r="L14" s="11">
        <v>0</v>
      </c>
      <c r="M14" s="11">
        <v>0</v>
      </c>
      <c r="N14" s="11">
        <v>0</v>
      </c>
    </row>
    <row r="15" spans="1:14" hidden="1" x14ac:dyDescent="0.2">
      <c r="A15" t="s">
        <v>31</v>
      </c>
      <c r="B15" t="s">
        <v>32</v>
      </c>
      <c r="C15" t="s">
        <v>60</v>
      </c>
      <c r="D15" t="s">
        <v>33</v>
      </c>
      <c r="E15" t="s">
        <v>34</v>
      </c>
      <c r="F15" t="s">
        <v>35</v>
      </c>
      <c r="G15" s="11">
        <v>0</v>
      </c>
      <c r="H15" s="11">
        <v>0</v>
      </c>
      <c r="I15" s="13" t="e">
        <f>H15/G15</f>
        <v>#DIV/0!</v>
      </c>
      <c r="J15" s="11">
        <v>0</v>
      </c>
      <c r="K15" s="11">
        <v>0</v>
      </c>
      <c r="L15" s="11">
        <v>0</v>
      </c>
      <c r="M15" s="11">
        <v>0</v>
      </c>
      <c r="N15" s="11">
        <v>0</v>
      </c>
    </row>
    <row r="16" spans="1:14" hidden="1" x14ac:dyDescent="0.2">
      <c r="A16" t="s">
        <v>31</v>
      </c>
      <c r="B16" t="s">
        <v>32</v>
      </c>
      <c r="C16" t="s">
        <v>61</v>
      </c>
      <c r="D16" t="s">
        <v>33</v>
      </c>
      <c r="E16" t="s">
        <v>34</v>
      </c>
      <c r="F16" t="s">
        <v>35</v>
      </c>
      <c r="G16" s="11">
        <v>2936.9500116600002</v>
      </c>
      <c r="H16" s="11">
        <v>57716.639999999999</v>
      </c>
      <c r="I16" s="13">
        <f>H16/G16</f>
        <v>19.651897298509976</v>
      </c>
      <c r="J16" s="11">
        <v>1538.7</v>
      </c>
      <c r="K16" s="11">
        <v>4498303.3</v>
      </c>
      <c r="L16" s="11">
        <v>40246</v>
      </c>
      <c r="M16" s="11">
        <v>763.3</v>
      </c>
      <c r="N16" s="11">
        <v>1391390.8</v>
      </c>
    </row>
    <row r="17" spans="1:14" hidden="1" x14ac:dyDescent="0.2">
      <c r="A17" t="s">
        <v>31</v>
      </c>
      <c r="B17" t="s">
        <v>32</v>
      </c>
      <c r="C17" t="s">
        <v>62</v>
      </c>
      <c r="D17" t="s">
        <v>33</v>
      </c>
      <c r="E17" t="s">
        <v>34</v>
      </c>
      <c r="F17" t="s">
        <v>35</v>
      </c>
      <c r="G17" s="11">
        <v>246.17561847832999</v>
      </c>
      <c r="H17" s="11">
        <v>8316.36</v>
      </c>
      <c r="I17" s="13">
        <f>H17/G17</f>
        <v>33.782224459942043</v>
      </c>
      <c r="J17" s="11">
        <v>510.8</v>
      </c>
      <c r="K17" s="11">
        <v>1108199.8</v>
      </c>
      <c r="L17" s="11">
        <v>5783.1</v>
      </c>
      <c r="M17" s="11">
        <v>241.8</v>
      </c>
      <c r="N17" s="11">
        <v>343441.7</v>
      </c>
    </row>
    <row r="18" spans="1:14" hidden="1" x14ac:dyDescent="0.2">
      <c r="A18" t="s">
        <v>31</v>
      </c>
      <c r="B18" t="s">
        <v>32</v>
      </c>
      <c r="C18" t="s">
        <v>63</v>
      </c>
      <c r="D18" t="s">
        <v>33</v>
      </c>
      <c r="E18" t="s">
        <v>34</v>
      </c>
      <c r="F18" t="s">
        <v>35</v>
      </c>
      <c r="G18" s="11">
        <v>1249.49512303859</v>
      </c>
      <c r="H18" s="11">
        <v>10682.550000000001</v>
      </c>
      <c r="I18" s="13">
        <f>H18/G18</f>
        <v>8.5494931537000287</v>
      </c>
      <c r="J18" s="11">
        <v>2355.4</v>
      </c>
      <c r="K18" s="11">
        <v>5585700.5</v>
      </c>
      <c r="L18" s="11">
        <v>7428.5</v>
      </c>
      <c r="M18" s="11">
        <v>1114.9000000000001</v>
      </c>
      <c r="N18" s="11">
        <v>1731251.8</v>
      </c>
    </row>
    <row r="19" spans="1:14" hidden="1" x14ac:dyDescent="0.2">
      <c r="A19" t="s">
        <v>31</v>
      </c>
      <c r="B19" t="s">
        <v>38</v>
      </c>
      <c r="C19" t="s">
        <v>64</v>
      </c>
      <c r="D19" t="s">
        <v>37</v>
      </c>
      <c r="E19" t="s">
        <v>34</v>
      </c>
      <c r="F19" t="s">
        <v>35</v>
      </c>
      <c r="G19" s="11">
        <v>0</v>
      </c>
      <c r="H19" s="11">
        <v>0</v>
      </c>
      <c r="I19" s="13" t="e">
        <f>H19/G19</f>
        <v>#DIV/0!</v>
      </c>
      <c r="J19" s="11">
        <v>0</v>
      </c>
      <c r="K19" s="11">
        <v>0</v>
      </c>
      <c r="L19" s="11">
        <v>0</v>
      </c>
      <c r="M19" s="11">
        <v>0</v>
      </c>
      <c r="N19" s="11">
        <v>0</v>
      </c>
    </row>
    <row r="20" spans="1:14" hidden="1" x14ac:dyDescent="0.2">
      <c r="A20" t="s">
        <v>31</v>
      </c>
      <c r="B20" t="s">
        <v>38</v>
      </c>
      <c r="C20" t="s">
        <v>65</v>
      </c>
      <c r="D20" t="s">
        <v>37</v>
      </c>
      <c r="E20" t="s">
        <v>34</v>
      </c>
      <c r="F20" t="s">
        <v>35</v>
      </c>
      <c r="G20" s="11">
        <v>0</v>
      </c>
      <c r="H20" s="11">
        <v>0</v>
      </c>
      <c r="I20" s="13" t="e">
        <f>H20/G20</f>
        <v>#DIV/0!</v>
      </c>
      <c r="J20" s="11">
        <v>0</v>
      </c>
      <c r="K20" s="11">
        <v>0</v>
      </c>
      <c r="L20" s="11">
        <v>0</v>
      </c>
      <c r="M20" s="11">
        <v>0</v>
      </c>
      <c r="N20" s="11">
        <v>0</v>
      </c>
    </row>
    <row r="21" spans="1:14" hidden="1" x14ac:dyDescent="0.2">
      <c r="A21" t="s">
        <v>31</v>
      </c>
      <c r="B21" t="s">
        <v>38</v>
      </c>
      <c r="C21" t="s">
        <v>66</v>
      </c>
      <c r="D21" t="s">
        <v>37</v>
      </c>
      <c r="E21" t="s">
        <v>34</v>
      </c>
      <c r="F21" t="s">
        <v>35</v>
      </c>
      <c r="G21" s="11">
        <v>0</v>
      </c>
      <c r="H21" s="11">
        <v>0</v>
      </c>
      <c r="I21" s="13" t="e">
        <f>H21/G21</f>
        <v>#DIV/0!</v>
      </c>
      <c r="J21" s="11">
        <v>0</v>
      </c>
      <c r="K21" s="11">
        <v>0</v>
      </c>
      <c r="L21" s="11">
        <v>0</v>
      </c>
      <c r="M21" s="11">
        <v>0</v>
      </c>
      <c r="N21" s="11">
        <v>0</v>
      </c>
    </row>
    <row r="22" spans="1:14" hidden="1" x14ac:dyDescent="0.2">
      <c r="A22" t="s">
        <v>31</v>
      </c>
      <c r="B22" t="s">
        <v>38</v>
      </c>
      <c r="C22" t="s">
        <v>67</v>
      </c>
      <c r="D22" t="s">
        <v>37</v>
      </c>
      <c r="E22" t="s">
        <v>34</v>
      </c>
      <c r="F22" t="s">
        <v>35</v>
      </c>
      <c r="G22" s="11">
        <v>0</v>
      </c>
      <c r="H22" s="11">
        <v>0</v>
      </c>
      <c r="I22" s="13" t="e">
        <f>H22/G22</f>
        <v>#DIV/0!</v>
      </c>
      <c r="J22" s="11">
        <v>0</v>
      </c>
      <c r="K22" s="11">
        <v>0</v>
      </c>
      <c r="L22" s="11">
        <v>0</v>
      </c>
      <c r="M22" s="11">
        <v>0</v>
      </c>
      <c r="N22" s="11">
        <v>0</v>
      </c>
    </row>
    <row r="23" spans="1:14" hidden="1" x14ac:dyDescent="0.2">
      <c r="A23" t="s">
        <v>31</v>
      </c>
      <c r="B23" t="s">
        <v>38</v>
      </c>
      <c r="C23" t="s">
        <v>68</v>
      </c>
      <c r="D23" t="s">
        <v>37</v>
      </c>
      <c r="E23" t="s">
        <v>34</v>
      </c>
      <c r="F23" t="s">
        <v>35</v>
      </c>
      <c r="G23" s="11">
        <v>0</v>
      </c>
      <c r="H23" s="11">
        <v>0</v>
      </c>
      <c r="I23" s="13" t="e">
        <f>H23/G23</f>
        <v>#DIV/0!</v>
      </c>
      <c r="J23" s="11">
        <v>0</v>
      </c>
      <c r="K23" s="11">
        <v>0</v>
      </c>
      <c r="L23" s="11">
        <v>0</v>
      </c>
      <c r="M23" s="11">
        <v>0</v>
      </c>
      <c r="N23" s="11">
        <v>0</v>
      </c>
    </row>
    <row r="24" spans="1:14" hidden="1" x14ac:dyDescent="0.2">
      <c r="A24" t="s">
        <v>31</v>
      </c>
      <c r="B24" t="s">
        <v>38</v>
      </c>
      <c r="C24" t="s">
        <v>69</v>
      </c>
      <c r="D24" t="s">
        <v>37</v>
      </c>
      <c r="E24" t="s">
        <v>34</v>
      </c>
      <c r="F24" t="s">
        <v>35</v>
      </c>
      <c r="G24" s="11">
        <v>0</v>
      </c>
      <c r="H24" s="11">
        <v>0</v>
      </c>
      <c r="I24" s="13" t="e">
        <f>H24/G24</f>
        <v>#DIV/0!</v>
      </c>
      <c r="J24" s="11">
        <v>0</v>
      </c>
      <c r="K24" s="11">
        <v>0</v>
      </c>
      <c r="L24" s="11">
        <v>0</v>
      </c>
      <c r="M24" s="11">
        <v>0</v>
      </c>
      <c r="N24" s="11">
        <v>0</v>
      </c>
    </row>
    <row r="25" spans="1:14" x14ac:dyDescent="0.2">
      <c r="A25" t="s">
        <v>31</v>
      </c>
      <c r="B25" t="s">
        <v>38</v>
      </c>
      <c r="C25" t="s">
        <v>70</v>
      </c>
      <c r="D25" t="s">
        <v>37</v>
      </c>
      <c r="E25" t="s">
        <v>34</v>
      </c>
      <c r="F25" t="s">
        <v>35</v>
      </c>
      <c r="G25" s="11">
        <v>28752.308761860801</v>
      </c>
      <c r="H25" s="11">
        <v>279701.37</v>
      </c>
      <c r="I25" s="13">
        <f>H25/G25</f>
        <v>9.7279621026822269</v>
      </c>
      <c r="J25" s="11">
        <v>14092.9</v>
      </c>
      <c r="K25" s="11">
        <v>47036917.299999997</v>
      </c>
      <c r="L25" s="11">
        <v>201915.4</v>
      </c>
      <c r="M25" s="11">
        <v>8734.7999999999993</v>
      </c>
      <c r="N25" s="11">
        <v>22957955.300000001</v>
      </c>
    </row>
    <row r="26" spans="1:14" x14ac:dyDescent="0.2">
      <c r="A26" t="s">
        <v>31</v>
      </c>
      <c r="B26" t="s">
        <v>38</v>
      </c>
      <c r="C26" t="s">
        <v>71</v>
      </c>
      <c r="D26" t="s">
        <v>37</v>
      </c>
      <c r="E26" t="s">
        <v>34</v>
      </c>
      <c r="F26" t="s">
        <v>35</v>
      </c>
      <c r="G26" s="11">
        <v>11327.650585048101</v>
      </c>
      <c r="H26" s="11">
        <v>140988.06</v>
      </c>
      <c r="I26" s="13">
        <f>H26/G26</f>
        <v>12.446363784039805</v>
      </c>
      <c r="J26" s="11">
        <v>6975.3</v>
      </c>
      <c r="K26" s="11">
        <v>18666796.600000001</v>
      </c>
      <c r="L26" s="11">
        <v>102231.5</v>
      </c>
      <c r="M26" s="11">
        <v>4395.5</v>
      </c>
      <c r="N26" s="11">
        <v>9242064.9000000004</v>
      </c>
    </row>
    <row r="27" spans="1:14" x14ac:dyDescent="0.2">
      <c r="A27" t="s">
        <v>31</v>
      </c>
      <c r="B27" t="s">
        <v>38</v>
      </c>
      <c r="C27" t="s">
        <v>72</v>
      </c>
      <c r="D27" t="s">
        <v>37</v>
      </c>
      <c r="E27" t="s">
        <v>34</v>
      </c>
      <c r="F27" t="s">
        <v>35</v>
      </c>
      <c r="G27" s="11">
        <v>9848.0431092730705</v>
      </c>
      <c r="H27" s="11">
        <v>107023.86</v>
      </c>
      <c r="I27" s="13">
        <f>H27/G27</f>
        <v>10.867525539081431</v>
      </c>
      <c r="J27" s="11">
        <v>5267.5</v>
      </c>
      <c r="K27" s="11">
        <v>15776995.1</v>
      </c>
      <c r="L27" s="11">
        <v>75840.600000000006</v>
      </c>
      <c r="M27" s="11">
        <v>3357.2</v>
      </c>
      <c r="N27" s="11">
        <v>7789814.5999999996</v>
      </c>
    </row>
    <row r="28" spans="1:14" x14ac:dyDescent="0.2">
      <c r="A28" t="s">
        <v>31</v>
      </c>
      <c r="B28" t="s">
        <v>38</v>
      </c>
      <c r="C28" t="s">
        <v>73</v>
      </c>
      <c r="D28" t="s">
        <v>37</v>
      </c>
      <c r="E28" t="s">
        <v>34</v>
      </c>
      <c r="F28" t="s">
        <v>35</v>
      </c>
      <c r="G28" s="11">
        <v>30559.823012154098</v>
      </c>
      <c r="H28" s="11">
        <v>146636.64000000001</v>
      </c>
      <c r="I28" s="13">
        <f>H28/G28</f>
        <v>4.7983471612934547</v>
      </c>
      <c r="J28" s="11">
        <v>16315.1</v>
      </c>
      <c r="K28" s="11">
        <v>12702697.300000001</v>
      </c>
      <c r="L28" s="11">
        <v>104566.2</v>
      </c>
      <c r="M28" s="11">
        <v>10343</v>
      </c>
      <c r="N28" s="11">
        <v>6423580.7999999998</v>
      </c>
    </row>
    <row r="29" spans="1:14" x14ac:dyDescent="0.2">
      <c r="A29" t="s">
        <v>31</v>
      </c>
      <c r="B29" t="s">
        <v>38</v>
      </c>
      <c r="C29" t="s">
        <v>74</v>
      </c>
      <c r="D29" t="s">
        <v>37</v>
      </c>
      <c r="E29" t="s">
        <v>34</v>
      </c>
      <c r="F29" t="s">
        <v>35</v>
      </c>
      <c r="G29" s="11">
        <v>52451.926514904</v>
      </c>
      <c r="H29" s="11">
        <v>359733.51</v>
      </c>
      <c r="I29" s="13">
        <f>H29/G29</f>
        <v>6.8583469455174964</v>
      </c>
      <c r="J29" s="11">
        <v>36883.800000000003</v>
      </c>
      <c r="K29" s="11">
        <v>30253944.800000001</v>
      </c>
      <c r="L29" s="11">
        <v>254068.5</v>
      </c>
      <c r="M29" s="11">
        <v>20115.7</v>
      </c>
      <c r="N29" s="11">
        <v>12367820</v>
      </c>
    </row>
    <row r="30" spans="1:14" hidden="1" x14ac:dyDescent="0.2">
      <c r="A30" t="s">
        <v>31</v>
      </c>
      <c r="B30" t="s">
        <v>38</v>
      </c>
      <c r="C30" t="s">
        <v>75</v>
      </c>
      <c r="D30" t="s">
        <v>33</v>
      </c>
      <c r="E30" t="s">
        <v>34</v>
      </c>
      <c r="F30" t="s">
        <v>35</v>
      </c>
      <c r="G30" s="11">
        <v>747.46931300847803</v>
      </c>
      <c r="H30" s="11">
        <v>7539.75</v>
      </c>
      <c r="I30" s="13">
        <f>H30/G30</f>
        <v>10.087036174974694</v>
      </c>
      <c r="J30" s="11">
        <v>402.2</v>
      </c>
      <c r="K30" s="11">
        <v>1325322.8999999999</v>
      </c>
      <c r="L30" s="11">
        <v>5845.7</v>
      </c>
      <c r="M30" s="11">
        <v>237.9</v>
      </c>
      <c r="N30" s="11">
        <v>616406.30000000005</v>
      </c>
    </row>
    <row r="31" spans="1:14" hidden="1" x14ac:dyDescent="0.2">
      <c r="A31" t="s">
        <v>31</v>
      </c>
      <c r="B31" t="s">
        <v>38</v>
      </c>
      <c r="C31" t="s">
        <v>76</v>
      </c>
      <c r="D31" t="s">
        <v>33</v>
      </c>
      <c r="E31" t="s">
        <v>34</v>
      </c>
      <c r="F31" t="s">
        <v>35</v>
      </c>
      <c r="G31" s="11">
        <v>205.688012119208</v>
      </c>
      <c r="H31" s="11">
        <v>2644.4700000000003</v>
      </c>
      <c r="I31" s="13">
        <f>H31/G31</f>
        <v>12.856704543711464</v>
      </c>
      <c r="J31" s="11">
        <v>128.4</v>
      </c>
      <c r="K31" s="11">
        <v>356987.2</v>
      </c>
      <c r="L31" s="11">
        <v>2030.4</v>
      </c>
      <c r="M31" s="11">
        <v>77.2</v>
      </c>
      <c r="N31" s="11">
        <v>177798.5</v>
      </c>
    </row>
    <row r="32" spans="1:14" hidden="1" x14ac:dyDescent="0.2">
      <c r="A32" t="s">
        <v>31</v>
      </c>
      <c r="B32" t="s">
        <v>38</v>
      </c>
      <c r="C32" t="s">
        <v>77</v>
      </c>
      <c r="D32" t="s">
        <v>33</v>
      </c>
      <c r="E32" t="s">
        <v>34</v>
      </c>
      <c r="F32" t="s">
        <v>35</v>
      </c>
      <c r="G32" s="11">
        <v>163.19400234520401</v>
      </c>
      <c r="H32" s="11">
        <v>1956.5100000000002</v>
      </c>
      <c r="I32" s="13">
        <f>H32/G32</f>
        <v>11.988859712266862</v>
      </c>
      <c r="J32" s="11">
        <v>101</v>
      </c>
      <c r="K32" s="11">
        <v>214134.8</v>
      </c>
      <c r="L32" s="11">
        <v>1499.5</v>
      </c>
      <c r="M32" s="11">
        <v>56.1</v>
      </c>
      <c r="N32" s="11">
        <v>94296.9</v>
      </c>
    </row>
    <row r="33" spans="1:14" hidden="1" x14ac:dyDescent="0.2">
      <c r="A33" t="s">
        <v>31</v>
      </c>
      <c r="B33" t="s">
        <v>38</v>
      </c>
      <c r="C33" t="s">
        <v>78</v>
      </c>
      <c r="D33" t="s">
        <v>33</v>
      </c>
      <c r="E33" t="s">
        <v>34</v>
      </c>
      <c r="F33" t="s">
        <v>35</v>
      </c>
      <c r="G33" s="11">
        <v>1077.7178535389201</v>
      </c>
      <c r="H33" s="11">
        <v>5800.5</v>
      </c>
      <c r="I33" s="13">
        <f>H33/G33</f>
        <v>5.3822064661477045</v>
      </c>
      <c r="J33" s="11">
        <v>655.20000000000005</v>
      </c>
      <c r="K33" s="11">
        <v>477902.3</v>
      </c>
      <c r="L33" s="11">
        <v>4538.6000000000004</v>
      </c>
      <c r="M33" s="11">
        <v>380.7</v>
      </c>
      <c r="N33" s="11">
        <v>234500.8</v>
      </c>
    </row>
    <row r="34" spans="1:14" hidden="1" x14ac:dyDescent="0.2">
      <c r="A34" t="s">
        <v>31</v>
      </c>
      <c r="B34" t="s">
        <v>38</v>
      </c>
      <c r="C34" t="s">
        <v>79</v>
      </c>
      <c r="D34" t="s">
        <v>33</v>
      </c>
      <c r="E34" t="s">
        <v>34</v>
      </c>
      <c r="F34" t="s">
        <v>35</v>
      </c>
      <c r="G34" s="11">
        <v>2580.0838155048</v>
      </c>
      <c r="H34" s="11">
        <v>18915.660000000003</v>
      </c>
      <c r="I34" s="13">
        <f>H34/G34</f>
        <v>7.3314129898912244</v>
      </c>
      <c r="J34" s="11">
        <v>2204.1999999999998</v>
      </c>
      <c r="K34" s="11">
        <v>1440313.4</v>
      </c>
      <c r="L34" s="11">
        <v>13477.7</v>
      </c>
      <c r="M34" s="11">
        <v>1165.5999999999999</v>
      </c>
      <c r="N34" s="11">
        <v>564686.6</v>
      </c>
    </row>
    <row r="35" spans="1:14" x14ac:dyDescent="0.2">
      <c r="A35" t="s">
        <v>31</v>
      </c>
      <c r="B35" t="s">
        <v>38</v>
      </c>
      <c r="C35" t="s">
        <v>80</v>
      </c>
      <c r="D35" t="s">
        <v>37</v>
      </c>
      <c r="E35" t="s">
        <v>34</v>
      </c>
      <c r="F35" t="s">
        <v>35</v>
      </c>
      <c r="G35" s="11">
        <v>177.225800947344</v>
      </c>
      <c r="H35" s="11">
        <v>3554.9100000000003</v>
      </c>
      <c r="I35" s="13">
        <f>H35/G35</f>
        <v>20.058648238560977</v>
      </c>
      <c r="J35" s="11">
        <v>471.3</v>
      </c>
      <c r="K35" s="11">
        <v>421248.9</v>
      </c>
      <c r="L35" s="11">
        <v>2490.1999999999998</v>
      </c>
      <c r="M35" s="11">
        <v>226.7</v>
      </c>
      <c r="N35" s="11">
        <v>152833.20000000001</v>
      </c>
    </row>
    <row r="36" spans="1:14" hidden="1" x14ac:dyDescent="0.2">
      <c r="A36" t="s">
        <v>31</v>
      </c>
      <c r="B36" t="s">
        <v>41</v>
      </c>
      <c r="C36" t="s">
        <v>81</v>
      </c>
      <c r="D36" t="s">
        <v>33</v>
      </c>
      <c r="E36" t="s">
        <v>34</v>
      </c>
      <c r="F36" t="s">
        <v>35</v>
      </c>
      <c r="G36" s="11">
        <v>0</v>
      </c>
      <c r="H36" s="11">
        <v>0</v>
      </c>
      <c r="I36" s="13" t="e">
        <f>H36/G36</f>
        <v>#DIV/0!</v>
      </c>
      <c r="J36" s="11">
        <v>0</v>
      </c>
      <c r="K36" s="11">
        <v>0</v>
      </c>
      <c r="L36" s="11">
        <v>0</v>
      </c>
      <c r="M36" s="11">
        <v>0</v>
      </c>
      <c r="N36" s="11">
        <v>0</v>
      </c>
    </row>
    <row r="37" spans="1:14" hidden="1" x14ac:dyDescent="0.2">
      <c r="A37" t="s">
        <v>31</v>
      </c>
      <c r="B37" t="s">
        <v>41</v>
      </c>
      <c r="C37" t="s">
        <v>82</v>
      </c>
      <c r="D37" t="s">
        <v>33</v>
      </c>
      <c r="E37" t="s">
        <v>34</v>
      </c>
      <c r="F37" t="s">
        <v>35</v>
      </c>
      <c r="G37" s="11">
        <v>0</v>
      </c>
      <c r="H37" s="11">
        <v>0</v>
      </c>
      <c r="I37" s="13" t="e">
        <f>H37/G37</f>
        <v>#DIV/0!</v>
      </c>
      <c r="J37" s="11">
        <v>0</v>
      </c>
      <c r="K37" s="11">
        <v>0</v>
      </c>
      <c r="L37" s="11">
        <v>0</v>
      </c>
      <c r="M37" s="11">
        <v>0</v>
      </c>
      <c r="N37" s="11">
        <v>0</v>
      </c>
    </row>
    <row r="38" spans="1:14" hidden="1" x14ac:dyDescent="0.2">
      <c r="A38" t="s">
        <v>31</v>
      </c>
      <c r="B38" t="s">
        <v>41</v>
      </c>
      <c r="C38" t="s">
        <v>83</v>
      </c>
      <c r="D38" t="s">
        <v>33</v>
      </c>
      <c r="E38" t="s">
        <v>34</v>
      </c>
      <c r="F38" t="s">
        <v>35</v>
      </c>
      <c r="G38" s="11">
        <v>1029.0828800872</v>
      </c>
      <c r="H38" s="11">
        <v>8730.5400000000009</v>
      </c>
      <c r="I38" s="13">
        <f>H38/G38</f>
        <v>8.4838064736440018</v>
      </c>
      <c r="J38" s="11">
        <v>59.5</v>
      </c>
      <c r="K38" s="11">
        <v>355592.3</v>
      </c>
      <c r="L38" s="11">
        <v>6075.2</v>
      </c>
      <c r="M38" s="11">
        <v>30.5</v>
      </c>
      <c r="N38" s="11">
        <v>131697.1</v>
      </c>
    </row>
    <row r="39" spans="1:14" hidden="1" x14ac:dyDescent="0.2">
      <c r="A39" t="s">
        <v>31</v>
      </c>
      <c r="B39" t="s">
        <v>41</v>
      </c>
      <c r="C39" t="s">
        <v>84</v>
      </c>
      <c r="D39" t="s">
        <v>33</v>
      </c>
      <c r="E39" t="s">
        <v>34</v>
      </c>
      <c r="F39" t="s">
        <v>35</v>
      </c>
      <c r="G39" s="11">
        <v>4605.5361718945196</v>
      </c>
      <c r="H39" s="11">
        <v>5010.3900000000003</v>
      </c>
      <c r="I39" s="13">
        <f>H39/G39</f>
        <v>1.0879059056307316</v>
      </c>
      <c r="J39" s="11">
        <v>122.9</v>
      </c>
      <c r="K39" s="11">
        <v>137676</v>
      </c>
      <c r="L39" s="11">
        <v>3855</v>
      </c>
      <c r="M39" s="11">
        <v>65.7</v>
      </c>
      <c r="N39" s="11">
        <v>48578.9</v>
      </c>
    </row>
    <row r="40" spans="1:14" hidden="1" x14ac:dyDescent="0.2">
      <c r="A40" t="s">
        <v>31</v>
      </c>
      <c r="B40" t="s">
        <v>41</v>
      </c>
      <c r="C40" t="s">
        <v>85</v>
      </c>
      <c r="D40" t="s">
        <v>33</v>
      </c>
      <c r="E40" t="s">
        <v>34</v>
      </c>
      <c r="F40" t="s">
        <v>35</v>
      </c>
      <c r="G40" s="11">
        <v>21757.569548551</v>
      </c>
      <c r="H40" s="11">
        <v>36544.68</v>
      </c>
      <c r="I40" s="13">
        <f>H40/G40</f>
        <v>1.6796306185970016</v>
      </c>
      <c r="J40" s="11">
        <v>3193.3</v>
      </c>
      <c r="K40" s="11">
        <v>23885629.899999999</v>
      </c>
      <c r="L40" s="11">
        <v>25578</v>
      </c>
      <c r="M40" s="11">
        <v>1729.4</v>
      </c>
      <c r="N40" s="11">
        <v>9815280.1999999993</v>
      </c>
    </row>
    <row r="41" spans="1:14" hidden="1" x14ac:dyDescent="0.2">
      <c r="A41" t="s">
        <v>31</v>
      </c>
      <c r="B41" t="s">
        <v>41</v>
      </c>
      <c r="C41" t="s">
        <v>86</v>
      </c>
      <c r="D41" t="s">
        <v>33</v>
      </c>
      <c r="E41" t="s">
        <v>34</v>
      </c>
      <c r="F41" t="s">
        <v>35</v>
      </c>
      <c r="G41" s="11">
        <v>3801.35940854618</v>
      </c>
      <c r="H41" s="11">
        <v>4560.3</v>
      </c>
      <c r="I41" s="13">
        <f>H41/G41</f>
        <v>1.1996497857444306</v>
      </c>
      <c r="J41" s="11">
        <v>84.7</v>
      </c>
      <c r="K41" s="11">
        <v>141911.9</v>
      </c>
      <c r="L41" s="11">
        <v>3366.5</v>
      </c>
      <c r="M41" s="11">
        <v>46.3</v>
      </c>
      <c r="N41" s="11">
        <v>59677.2</v>
      </c>
    </row>
    <row r="42" spans="1:14" hidden="1" x14ac:dyDescent="0.2">
      <c r="A42" t="s">
        <v>31</v>
      </c>
      <c r="B42" t="s">
        <v>41</v>
      </c>
      <c r="C42" t="s">
        <v>87</v>
      </c>
      <c r="D42" t="s">
        <v>33</v>
      </c>
      <c r="E42" t="s">
        <v>34</v>
      </c>
      <c r="F42" t="s">
        <v>88</v>
      </c>
      <c r="G42" s="11">
        <v>11.974576208740499</v>
      </c>
      <c r="H42" s="11">
        <v>0</v>
      </c>
      <c r="I42" s="13">
        <f>H42/G42</f>
        <v>0</v>
      </c>
      <c r="J42" s="11">
        <v>0</v>
      </c>
      <c r="K42" s="11">
        <v>0</v>
      </c>
      <c r="L42" s="11">
        <v>0</v>
      </c>
      <c r="M42" s="11">
        <v>0</v>
      </c>
      <c r="N42" s="11">
        <v>0</v>
      </c>
    </row>
    <row r="43" spans="1:14" hidden="1" x14ac:dyDescent="0.2">
      <c r="A43" t="s">
        <v>31</v>
      </c>
      <c r="B43" t="s">
        <v>41</v>
      </c>
      <c r="C43" t="s">
        <v>89</v>
      </c>
      <c r="D43" t="s">
        <v>33</v>
      </c>
      <c r="E43" t="s">
        <v>34</v>
      </c>
      <c r="F43" t="s">
        <v>88</v>
      </c>
      <c r="G43" s="11">
        <v>634.61118748458102</v>
      </c>
      <c r="H43" s="11">
        <v>188498.97</v>
      </c>
      <c r="I43" s="13">
        <f>H43/G43</f>
        <v>297.03064445988815</v>
      </c>
      <c r="J43" s="11">
        <v>51469</v>
      </c>
      <c r="K43" s="11">
        <v>250532940.69999999</v>
      </c>
      <c r="L43" s="11">
        <v>133616</v>
      </c>
      <c r="M43" s="11">
        <v>27296.400000000001</v>
      </c>
      <c r="N43" s="11">
        <v>108891711.8</v>
      </c>
    </row>
    <row r="44" spans="1:14" hidden="1" x14ac:dyDescent="0.2">
      <c r="A44" t="s">
        <v>31</v>
      </c>
      <c r="B44" t="s">
        <v>41</v>
      </c>
      <c r="C44" t="s">
        <v>90</v>
      </c>
      <c r="D44" t="s">
        <v>33</v>
      </c>
      <c r="E44" t="s">
        <v>34</v>
      </c>
      <c r="F44" t="s">
        <v>35</v>
      </c>
      <c r="G44" s="11">
        <v>97465.787664268195</v>
      </c>
      <c r="H44" s="11">
        <v>116235.09000000001</v>
      </c>
      <c r="I44" s="13">
        <f>H44/G44</f>
        <v>1.1925732381128933</v>
      </c>
      <c r="J44" s="11">
        <v>2203.5</v>
      </c>
      <c r="K44" s="11">
        <v>3651871.4</v>
      </c>
      <c r="L44" s="11">
        <v>82131</v>
      </c>
      <c r="M44" s="11">
        <v>1156.2</v>
      </c>
      <c r="N44" s="11">
        <v>1439036.5</v>
      </c>
    </row>
    <row r="45" spans="1:14" hidden="1" x14ac:dyDescent="0.2">
      <c r="A45" t="s">
        <v>31</v>
      </c>
      <c r="B45" t="s">
        <v>41</v>
      </c>
      <c r="C45" t="s">
        <v>91</v>
      </c>
      <c r="D45" t="s">
        <v>33</v>
      </c>
      <c r="E45" t="s">
        <v>34</v>
      </c>
      <c r="F45" t="s">
        <v>35</v>
      </c>
      <c r="G45" s="11">
        <v>9202.6617096047794</v>
      </c>
      <c r="H45" s="11">
        <v>69910.83</v>
      </c>
      <c r="I45" s="13">
        <f>H45/G45</f>
        <v>7.5968053815380783</v>
      </c>
      <c r="J45" s="11">
        <v>5522.9</v>
      </c>
      <c r="K45" s="11">
        <v>0</v>
      </c>
      <c r="L45" s="11">
        <v>64433.2</v>
      </c>
      <c r="M45" s="11">
        <v>4279</v>
      </c>
      <c r="N45" s="11">
        <v>0</v>
      </c>
    </row>
    <row r="46" spans="1:14" hidden="1" x14ac:dyDescent="0.2">
      <c r="A46" t="s">
        <v>31</v>
      </c>
      <c r="B46" t="s">
        <v>43</v>
      </c>
      <c r="C46" t="s">
        <v>92</v>
      </c>
      <c r="D46" t="s">
        <v>33</v>
      </c>
      <c r="E46" t="s">
        <v>34</v>
      </c>
      <c r="F46" t="s">
        <v>58</v>
      </c>
      <c r="G46" s="11">
        <v>0</v>
      </c>
      <c r="H46" s="11">
        <v>2411.1</v>
      </c>
      <c r="I46" s="13" t="e">
        <f>H46/G46</f>
        <v>#DIV/0!</v>
      </c>
      <c r="J46" s="11">
        <v>725.5</v>
      </c>
      <c r="K46" s="11">
        <v>0</v>
      </c>
      <c r="L46" s="11">
        <v>1959</v>
      </c>
      <c r="M46" s="11">
        <v>378.1</v>
      </c>
      <c r="N46" s="11">
        <v>0</v>
      </c>
    </row>
    <row r="47" spans="1:14" hidden="1" x14ac:dyDescent="0.2">
      <c r="A47" t="s">
        <v>31</v>
      </c>
      <c r="B47" t="s">
        <v>43</v>
      </c>
      <c r="C47" t="s">
        <v>43</v>
      </c>
      <c r="D47" t="s">
        <v>33</v>
      </c>
      <c r="E47" t="s">
        <v>34</v>
      </c>
      <c r="F47" t="s">
        <v>93</v>
      </c>
      <c r="G47" s="11">
        <v>18578.4963569641</v>
      </c>
      <c r="H47" s="11">
        <v>227277</v>
      </c>
      <c r="I47" s="13">
        <f>H47/G47</f>
        <v>12.233336629248029</v>
      </c>
      <c r="J47" s="11">
        <v>0</v>
      </c>
      <c r="K47" s="11">
        <v>0</v>
      </c>
      <c r="L47" s="11">
        <v>158368.4</v>
      </c>
      <c r="M47" s="11">
        <v>0</v>
      </c>
      <c r="N47" s="11">
        <v>0</v>
      </c>
    </row>
    <row r="48" spans="1:14" hidden="1" x14ac:dyDescent="0.2">
      <c r="A48" t="s">
        <v>31</v>
      </c>
      <c r="B48" t="s">
        <v>44</v>
      </c>
      <c r="C48" t="s">
        <v>94</v>
      </c>
      <c r="D48" t="s">
        <v>37</v>
      </c>
      <c r="E48" t="s">
        <v>34</v>
      </c>
      <c r="F48" t="s">
        <v>58</v>
      </c>
      <c r="G48" s="11">
        <v>0</v>
      </c>
      <c r="H48" s="11">
        <v>0</v>
      </c>
      <c r="I48" s="13" t="e">
        <f>H48/G48</f>
        <v>#DIV/0!</v>
      </c>
      <c r="J48" s="11">
        <v>0</v>
      </c>
      <c r="K48" s="11">
        <v>0</v>
      </c>
      <c r="L48" s="11">
        <v>0</v>
      </c>
      <c r="M48" s="11">
        <v>0</v>
      </c>
      <c r="N48" s="11">
        <v>0</v>
      </c>
    </row>
    <row r="49" spans="1:14" hidden="1" x14ac:dyDescent="0.2">
      <c r="A49" t="s">
        <v>31</v>
      </c>
      <c r="B49" t="s">
        <v>44</v>
      </c>
      <c r="C49" t="s">
        <v>95</v>
      </c>
      <c r="D49" t="s">
        <v>37</v>
      </c>
      <c r="E49" t="s">
        <v>34</v>
      </c>
      <c r="F49" t="s">
        <v>58</v>
      </c>
      <c r="G49" s="11">
        <v>0</v>
      </c>
      <c r="H49" s="11">
        <v>6641.1</v>
      </c>
      <c r="I49" s="13" t="e">
        <f>H49/G49</f>
        <v>#DIV/0!</v>
      </c>
      <c r="J49" s="11">
        <v>241.4</v>
      </c>
      <c r="K49" s="11">
        <v>122739.5</v>
      </c>
      <c r="L49" s="11">
        <v>6331.6</v>
      </c>
      <c r="M49" s="11">
        <v>88.7</v>
      </c>
      <c r="N49" s="11">
        <v>56192.1</v>
      </c>
    </row>
    <row r="50" spans="1:14" hidden="1" x14ac:dyDescent="0.2">
      <c r="A50" t="s">
        <v>31</v>
      </c>
      <c r="B50" t="s">
        <v>44</v>
      </c>
      <c r="C50" t="s">
        <v>96</v>
      </c>
      <c r="D50" t="s">
        <v>37</v>
      </c>
      <c r="E50" t="s">
        <v>34</v>
      </c>
      <c r="F50" t="s">
        <v>58</v>
      </c>
      <c r="G50" s="11">
        <v>0</v>
      </c>
      <c r="H50" s="11">
        <v>722437.65</v>
      </c>
      <c r="I50" s="13" t="e">
        <f>H50/G50</f>
        <v>#DIV/0!</v>
      </c>
      <c r="J50" s="11">
        <v>23583.4</v>
      </c>
      <c r="K50" s="11">
        <v>218873.2</v>
      </c>
      <c r="L50" s="11">
        <v>779546</v>
      </c>
      <c r="M50" s="11">
        <v>21847.599999999999</v>
      </c>
      <c r="N50" s="11">
        <v>196225.6</v>
      </c>
    </row>
    <row r="54" spans="1:14" ht="12" thickBot="1" x14ac:dyDescent="0.25"/>
    <row r="55" spans="1:14" x14ac:dyDescent="0.2">
      <c r="A55" s="15" t="s">
        <v>104</v>
      </c>
      <c r="B55" s="16"/>
      <c r="C55" s="17"/>
    </row>
    <row r="56" spans="1:14" x14ac:dyDescent="0.2">
      <c r="A56" s="18" t="s">
        <v>99</v>
      </c>
      <c r="B56" s="14" t="s">
        <v>105</v>
      </c>
      <c r="C56" s="19" t="s">
        <v>107</v>
      </c>
    </row>
    <row r="57" spans="1:14" x14ac:dyDescent="0.2">
      <c r="A57" s="20" t="s">
        <v>100</v>
      </c>
      <c r="B57" s="14">
        <v>40</v>
      </c>
      <c r="C57" s="21">
        <f>B57*I29</f>
        <v>274.33387782069985</v>
      </c>
    </row>
    <row r="58" spans="1:14" x14ac:dyDescent="0.2">
      <c r="A58" s="20" t="s">
        <v>101</v>
      </c>
      <c r="B58" s="14">
        <v>30</v>
      </c>
      <c r="C58" s="21">
        <f>B58*I26</f>
        <v>373.39091352119414</v>
      </c>
    </row>
    <row r="59" spans="1:14" x14ac:dyDescent="0.2">
      <c r="A59" s="20" t="s">
        <v>102</v>
      </c>
      <c r="B59" s="14">
        <v>5</v>
      </c>
      <c r="C59" s="21">
        <f>B59*I25</f>
        <v>48.639810513411135</v>
      </c>
    </row>
    <row r="60" spans="1:14" x14ac:dyDescent="0.2">
      <c r="A60" s="20" t="s">
        <v>103</v>
      </c>
      <c r="B60" s="14">
        <v>25</v>
      </c>
      <c r="C60" s="21">
        <f>B60*I27</f>
        <v>271.68813847703575</v>
      </c>
    </row>
    <row r="61" spans="1:14" ht="12" thickBot="1" x14ac:dyDescent="0.25">
      <c r="A61" s="22" t="s">
        <v>106</v>
      </c>
      <c r="B61" s="23">
        <f>SUM(B57:B60)</f>
        <v>100</v>
      </c>
      <c r="C61" s="24">
        <f>SUM(C57:C60)</f>
        <v>968.05274033234082</v>
      </c>
    </row>
  </sheetData>
  <autoFilter ref="A1:P50" xr:uid="{00000000-0009-0000-0000-000003000000}">
    <filterColumn colId="1">
      <filters>
        <filter val="Developed"/>
      </filters>
    </filterColumn>
    <filterColumn colId="2">
      <filters>
        <filter val="MS4 Buildings and Other"/>
        <filter val="MS4 Roads"/>
        <filter val="MS4 Tree Canopy over Impervious"/>
        <filter val="MS4 Tree Canopy over Turf Grass"/>
        <filter val="MS4 Turf Grass"/>
        <filter val="Regulated Constructio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Me</vt:lpstr>
      <vt:lpstr>Scenario Details</vt:lpstr>
      <vt:lpstr>Major Source - All Agencies</vt:lpstr>
      <vt:lpstr>Source - All Agencies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Thynge</dc:creator>
  <cp:lastModifiedBy>Megan Crunkleton</cp:lastModifiedBy>
  <dcterms:created xsi:type="dcterms:W3CDTF">2015-08-12T17:24:42Z</dcterms:created>
  <dcterms:modified xsi:type="dcterms:W3CDTF">2019-06-04T19:26:25Z</dcterms:modified>
</cp:coreProperties>
</file>